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3F7513AF-29B0-4BC9-A9BA-B5411A6B0B4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 " sheetId="4" r:id="rId1"/>
    <sheet name="расчет под лимиты" sheetId="5" r:id="rId2"/>
  </sheets>
  <calcPr calcId="191029"/>
</workbook>
</file>

<file path=xl/calcChain.xml><?xml version="1.0" encoding="utf-8"?>
<calcChain xmlns="http://schemas.openxmlformats.org/spreadsheetml/2006/main">
  <c r="F1" i="5" l="1"/>
  <c r="P6" i="5"/>
  <c r="O6" i="5"/>
  <c r="N6" i="5"/>
  <c r="L6" i="5"/>
  <c r="J6" i="5"/>
  <c r="H6" i="5"/>
  <c r="F6" i="5"/>
  <c r="P9" i="4"/>
  <c r="T9" i="4" s="1"/>
  <c r="O9" i="4"/>
  <c r="N9" i="4"/>
  <c r="L9" i="4"/>
  <c r="J9" i="4"/>
  <c r="H9" i="4"/>
  <c r="F9" i="4"/>
  <c r="P8" i="4"/>
  <c r="T8" i="4" s="1"/>
  <c r="O8" i="4"/>
  <c r="Q8" i="4" s="1"/>
  <c r="R8" i="4" s="1"/>
  <c r="S8" i="4" s="1"/>
  <c r="N8" i="4"/>
  <c r="L8" i="4"/>
  <c r="J8" i="4"/>
  <c r="H8" i="4"/>
  <c r="F8" i="4"/>
  <c r="P7" i="4"/>
  <c r="O7" i="4"/>
  <c r="N7" i="4"/>
  <c r="L7" i="4"/>
  <c r="J7" i="4"/>
  <c r="H7" i="4"/>
  <c r="F7" i="4"/>
  <c r="P6" i="4"/>
  <c r="T6" i="4" s="1"/>
  <c r="O6" i="4"/>
  <c r="Q6" i="4" s="1"/>
  <c r="R6" i="4" s="1"/>
  <c r="S6" i="4" s="1"/>
  <c r="N6" i="4"/>
  <c r="L6" i="4"/>
  <c r="J6" i="4"/>
  <c r="H6" i="4"/>
  <c r="F6" i="4"/>
  <c r="Q6" i="5" l="1"/>
  <c r="R6" i="5" s="1"/>
  <c r="S6" i="5" s="1"/>
  <c r="T6" i="5"/>
  <c r="F10" i="4"/>
  <c r="Q7" i="4"/>
  <c r="R7" i="4" s="1"/>
  <c r="S7" i="4" s="1"/>
  <c r="J10" i="4"/>
  <c r="H10" i="4"/>
  <c r="T7" i="4"/>
  <c r="T10" i="4" s="1"/>
  <c r="Q9" i="4"/>
  <c r="R9" i="4" s="1"/>
  <c r="S9" i="4" s="1"/>
  <c r="T12" i="5" l="1"/>
  <c r="F1" i="4"/>
  <c r="T12" i="4"/>
  <c r="T17" i="4"/>
  <c r="T17" i="5" l="1"/>
</calcChain>
</file>

<file path=xl/sharedStrings.xml><?xml version="1.0" encoding="utf-8"?>
<sst xmlns="http://schemas.openxmlformats.org/spreadsheetml/2006/main" count="70" uniqueCount="34">
  <si>
    <t>Начальная (максимальная) цена контракта</t>
  </si>
  <si>
    <t>ОДН</t>
  </si>
  <si>
    <t>НЕОДН</t>
  </si>
  <si>
    <t>№ п/п</t>
  </si>
  <si>
    <t>Наименование товара, работ, услуг</t>
  </si>
  <si>
    <t>Объем поставки товара</t>
  </si>
  <si>
    <t>Стоимость, руб.</t>
  </si>
  <si>
    <t>Предложение 4</t>
  </si>
  <si>
    <t>Предложение 5</t>
  </si>
  <si>
    <t>Средняя цена за ед., руб.</t>
  </si>
  <si>
    <t>Количество значений</t>
  </si>
  <si>
    <t>σ=</t>
  </si>
  <si>
    <t>ОДН/
НЕОДН</t>
  </si>
  <si>
    <t>ед. изм.</t>
  </si>
  <si>
    <t>кол-во</t>
  </si>
  <si>
    <t>Цена за ед., руб.</t>
  </si>
  <si>
    <t>Коэф. вариации V=</t>
  </si>
  <si>
    <t>НМЦК по позиции
рын.=</t>
  </si>
  <si>
    <t>пач.</t>
  </si>
  <si>
    <t xml:space="preserve">Бумага для офисной техники </t>
  </si>
  <si>
    <t>Фотобумага для офисной техники (глянцевая А4)</t>
  </si>
  <si>
    <t>Фотобумага для офисной техники (матовая А4)</t>
  </si>
  <si>
    <t>Фотобумага для офисной техники (глянцевая А3)</t>
  </si>
  <si>
    <t>Предложение 1, вх № 03 от 10.02.2026</t>
  </si>
  <si>
    <t>Предложение 2, вх № 05 от 10.02.2026</t>
  </si>
  <si>
    <t>Предложение 3, вх № 07  от 11.02.2026</t>
  </si>
  <si>
    <t xml:space="preserve"> </t>
  </si>
  <si>
    <t>Предложение 1, исх. №47 от 17.02.2026</t>
  </si>
  <si>
    <t>шт</t>
  </si>
  <si>
    <t>Противогаз</t>
  </si>
  <si>
    <t>Предложение 2, исх. № 46/26 от 17.02.2026</t>
  </si>
  <si>
    <t>Предложение 3, вх б/н от 17.02.2026</t>
  </si>
  <si>
    <t>Предложение 4, вх б/н от 20.02.2026</t>
  </si>
  <si>
    <t>Предложение 5, исх. № 50 от 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</si>
</sst>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164" fontId="3" fillId="0" borderId="8" xfId="0" applyNumberFormat="1" applyFont="1" applyBorder="1" applyAlignment="1" applyProtection="1">
      <alignment horizontal="center" vertical="top" shrinkToFit="1"/>
      <protection locked="0" hidden="1"/>
    </xf>
    <xf numFmtId="164" fontId="3" fillId="0" borderId="8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center" vertical="top" shrinkToFit="1"/>
    </xf>
    <xf numFmtId="0" fontId="3" fillId="0" borderId="9" xfId="0" applyFont="1" applyBorder="1" applyAlignment="1">
      <alignment horizontal="center" vertical="top" shrinkToFit="1"/>
    </xf>
    <xf numFmtId="164" fontId="3" fillId="0" borderId="10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righ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3" fillId="0" borderId="16" xfId="0" applyNumberFormat="1" applyFont="1" applyBorder="1" applyAlignment="1" applyProtection="1">
      <alignment horizontal="center" vertical="top" shrinkToFit="1"/>
      <protection locked="0" hidden="1"/>
    </xf>
    <xf numFmtId="164" fontId="3" fillId="0" borderId="16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center" vertical="top" shrinkToFit="1"/>
    </xf>
    <xf numFmtId="0" fontId="3" fillId="0" borderId="17" xfId="0" applyFont="1" applyBorder="1" applyAlignment="1">
      <alignment horizontal="center" vertical="top" shrinkToFit="1"/>
    </xf>
    <xf numFmtId="164" fontId="3" fillId="0" borderId="11" xfId="0" applyNumberFormat="1" applyFont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7246-DD9C-49EC-82FB-83D00FD87B52}">
  <sheetPr>
    <pageSetUpPr fitToPage="1"/>
  </sheetPr>
  <dimension ref="A1:T19"/>
  <sheetViews>
    <sheetView workbookViewId="0">
      <selection activeCell="F1" sqref="F1:G1"/>
    </sheetView>
  </sheetViews>
  <sheetFormatPr defaultRowHeight="12.75" x14ac:dyDescent="0.25"/>
  <cols>
    <col min="1" max="1" width="5.5703125" style="2" customWidth="1"/>
    <col min="2" max="2" width="24.7109375" style="4" customWidth="1"/>
    <col min="3" max="3" width="5.140625" style="2" customWidth="1"/>
    <col min="4" max="4" width="5.5703125" style="2" customWidth="1"/>
    <col min="5" max="5" width="15" style="3" customWidth="1"/>
    <col min="6" max="6" width="13.42578125" style="3" customWidth="1"/>
    <col min="7" max="7" width="15.7109375" style="3" customWidth="1"/>
    <col min="8" max="8" width="13.42578125" style="3" customWidth="1"/>
    <col min="9" max="9" width="15.42578125" style="3" customWidth="1"/>
    <col min="10" max="13" width="13.42578125" style="3" customWidth="1"/>
    <col min="14" max="14" width="12.7109375" style="3" customWidth="1"/>
    <col min="15" max="15" width="11.7109375" style="3" customWidth="1"/>
    <col min="16" max="16" width="6.42578125" style="2" customWidth="1"/>
    <col min="17" max="17" width="7.85546875" style="2" customWidth="1"/>
    <col min="18" max="18" width="9" style="2" customWidth="1"/>
    <col min="19" max="19" width="7.7109375" style="2" customWidth="1"/>
    <col min="20" max="20" width="14.85546875" style="3" customWidth="1"/>
    <col min="21" max="21" width="11.5703125" style="2" customWidth="1"/>
    <col min="22" max="256" width="9.140625" style="2"/>
    <col min="257" max="257" width="5.5703125" style="2" customWidth="1"/>
    <col min="258" max="258" width="22.7109375" style="2" customWidth="1"/>
    <col min="259" max="259" width="5.140625" style="2" customWidth="1"/>
    <col min="260" max="260" width="5.5703125" style="2" customWidth="1"/>
    <col min="261" max="269" width="13.42578125" style="2" customWidth="1"/>
    <col min="270" max="270" width="12.7109375" style="2" customWidth="1"/>
    <col min="271" max="271" width="13.42578125" style="2" customWidth="1"/>
    <col min="272" max="274" width="0" style="2" hidden="1" customWidth="1"/>
    <col min="275" max="275" width="7.7109375" style="2" customWidth="1"/>
    <col min="276" max="276" width="14.85546875" style="2" customWidth="1"/>
    <col min="277" max="277" width="11.5703125" style="2" customWidth="1"/>
    <col min="278" max="512" width="9.140625" style="2"/>
    <col min="513" max="513" width="5.5703125" style="2" customWidth="1"/>
    <col min="514" max="514" width="22.7109375" style="2" customWidth="1"/>
    <col min="515" max="515" width="5.140625" style="2" customWidth="1"/>
    <col min="516" max="516" width="5.5703125" style="2" customWidth="1"/>
    <col min="517" max="525" width="13.42578125" style="2" customWidth="1"/>
    <col min="526" max="526" width="12.7109375" style="2" customWidth="1"/>
    <col min="527" max="527" width="13.42578125" style="2" customWidth="1"/>
    <col min="528" max="530" width="0" style="2" hidden="1" customWidth="1"/>
    <col min="531" max="531" width="7.7109375" style="2" customWidth="1"/>
    <col min="532" max="532" width="14.85546875" style="2" customWidth="1"/>
    <col min="533" max="533" width="11.5703125" style="2" customWidth="1"/>
    <col min="534" max="768" width="9.140625" style="2"/>
    <col min="769" max="769" width="5.5703125" style="2" customWidth="1"/>
    <col min="770" max="770" width="22.7109375" style="2" customWidth="1"/>
    <col min="771" max="771" width="5.140625" style="2" customWidth="1"/>
    <col min="772" max="772" width="5.5703125" style="2" customWidth="1"/>
    <col min="773" max="781" width="13.42578125" style="2" customWidth="1"/>
    <col min="782" max="782" width="12.7109375" style="2" customWidth="1"/>
    <col min="783" max="783" width="13.42578125" style="2" customWidth="1"/>
    <col min="784" max="786" width="0" style="2" hidden="1" customWidth="1"/>
    <col min="787" max="787" width="7.7109375" style="2" customWidth="1"/>
    <col min="788" max="788" width="14.85546875" style="2" customWidth="1"/>
    <col min="789" max="789" width="11.5703125" style="2" customWidth="1"/>
    <col min="790" max="1024" width="9.140625" style="2"/>
    <col min="1025" max="1025" width="5.5703125" style="2" customWidth="1"/>
    <col min="1026" max="1026" width="22.7109375" style="2" customWidth="1"/>
    <col min="1027" max="1027" width="5.140625" style="2" customWidth="1"/>
    <col min="1028" max="1028" width="5.5703125" style="2" customWidth="1"/>
    <col min="1029" max="1037" width="13.42578125" style="2" customWidth="1"/>
    <col min="1038" max="1038" width="12.7109375" style="2" customWidth="1"/>
    <col min="1039" max="1039" width="13.42578125" style="2" customWidth="1"/>
    <col min="1040" max="1042" width="0" style="2" hidden="1" customWidth="1"/>
    <col min="1043" max="1043" width="7.7109375" style="2" customWidth="1"/>
    <col min="1044" max="1044" width="14.85546875" style="2" customWidth="1"/>
    <col min="1045" max="1045" width="11.5703125" style="2" customWidth="1"/>
    <col min="1046" max="1280" width="9.140625" style="2"/>
    <col min="1281" max="1281" width="5.5703125" style="2" customWidth="1"/>
    <col min="1282" max="1282" width="22.7109375" style="2" customWidth="1"/>
    <col min="1283" max="1283" width="5.140625" style="2" customWidth="1"/>
    <col min="1284" max="1284" width="5.5703125" style="2" customWidth="1"/>
    <col min="1285" max="1293" width="13.42578125" style="2" customWidth="1"/>
    <col min="1294" max="1294" width="12.7109375" style="2" customWidth="1"/>
    <col min="1295" max="1295" width="13.42578125" style="2" customWidth="1"/>
    <col min="1296" max="1298" width="0" style="2" hidden="1" customWidth="1"/>
    <col min="1299" max="1299" width="7.7109375" style="2" customWidth="1"/>
    <col min="1300" max="1300" width="14.85546875" style="2" customWidth="1"/>
    <col min="1301" max="1301" width="11.5703125" style="2" customWidth="1"/>
    <col min="1302" max="1536" width="9.140625" style="2"/>
    <col min="1537" max="1537" width="5.5703125" style="2" customWidth="1"/>
    <col min="1538" max="1538" width="22.7109375" style="2" customWidth="1"/>
    <col min="1539" max="1539" width="5.140625" style="2" customWidth="1"/>
    <col min="1540" max="1540" width="5.5703125" style="2" customWidth="1"/>
    <col min="1541" max="1549" width="13.42578125" style="2" customWidth="1"/>
    <col min="1550" max="1550" width="12.7109375" style="2" customWidth="1"/>
    <col min="1551" max="1551" width="13.42578125" style="2" customWidth="1"/>
    <col min="1552" max="1554" width="0" style="2" hidden="1" customWidth="1"/>
    <col min="1555" max="1555" width="7.7109375" style="2" customWidth="1"/>
    <col min="1556" max="1556" width="14.85546875" style="2" customWidth="1"/>
    <col min="1557" max="1557" width="11.5703125" style="2" customWidth="1"/>
    <col min="1558" max="1792" width="9.140625" style="2"/>
    <col min="1793" max="1793" width="5.5703125" style="2" customWidth="1"/>
    <col min="1794" max="1794" width="22.7109375" style="2" customWidth="1"/>
    <col min="1795" max="1795" width="5.140625" style="2" customWidth="1"/>
    <col min="1796" max="1796" width="5.5703125" style="2" customWidth="1"/>
    <col min="1797" max="1805" width="13.42578125" style="2" customWidth="1"/>
    <col min="1806" max="1806" width="12.7109375" style="2" customWidth="1"/>
    <col min="1807" max="1807" width="13.42578125" style="2" customWidth="1"/>
    <col min="1808" max="1810" width="0" style="2" hidden="1" customWidth="1"/>
    <col min="1811" max="1811" width="7.7109375" style="2" customWidth="1"/>
    <col min="1812" max="1812" width="14.85546875" style="2" customWidth="1"/>
    <col min="1813" max="1813" width="11.5703125" style="2" customWidth="1"/>
    <col min="1814" max="2048" width="9.140625" style="2"/>
    <col min="2049" max="2049" width="5.5703125" style="2" customWidth="1"/>
    <col min="2050" max="2050" width="22.7109375" style="2" customWidth="1"/>
    <col min="2051" max="2051" width="5.140625" style="2" customWidth="1"/>
    <col min="2052" max="2052" width="5.5703125" style="2" customWidth="1"/>
    <col min="2053" max="2061" width="13.42578125" style="2" customWidth="1"/>
    <col min="2062" max="2062" width="12.7109375" style="2" customWidth="1"/>
    <col min="2063" max="2063" width="13.42578125" style="2" customWidth="1"/>
    <col min="2064" max="2066" width="0" style="2" hidden="1" customWidth="1"/>
    <col min="2067" max="2067" width="7.7109375" style="2" customWidth="1"/>
    <col min="2068" max="2068" width="14.85546875" style="2" customWidth="1"/>
    <col min="2069" max="2069" width="11.5703125" style="2" customWidth="1"/>
    <col min="2070" max="2304" width="9.140625" style="2"/>
    <col min="2305" max="2305" width="5.5703125" style="2" customWidth="1"/>
    <col min="2306" max="2306" width="22.7109375" style="2" customWidth="1"/>
    <col min="2307" max="2307" width="5.140625" style="2" customWidth="1"/>
    <col min="2308" max="2308" width="5.5703125" style="2" customWidth="1"/>
    <col min="2309" max="2317" width="13.42578125" style="2" customWidth="1"/>
    <col min="2318" max="2318" width="12.7109375" style="2" customWidth="1"/>
    <col min="2319" max="2319" width="13.42578125" style="2" customWidth="1"/>
    <col min="2320" max="2322" width="0" style="2" hidden="1" customWidth="1"/>
    <col min="2323" max="2323" width="7.7109375" style="2" customWidth="1"/>
    <col min="2324" max="2324" width="14.85546875" style="2" customWidth="1"/>
    <col min="2325" max="2325" width="11.5703125" style="2" customWidth="1"/>
    <col min="2326" max="2560" width="9.140625" style="2"/>
    <col min="2561" max="2561" width="5.5703125" style="2" customWidth="1"/>
    <col min="2562" max="2562" width="22.7109375" style="2" customWidth="1"/>
    <col min="2563" max="2563" width="5.140625" style="2" customWidth="1"/>
    <col min="2564" max="2564" width="5.5703125" style="2" customWidth="1"/>
    <col min="2565" max="2573" width="13.42578125" style="2" customWidth="1"/>
    <col min="2574" max="2574" width="12.7109375" style="2" customWidth="1"/>
    <col min="2575" max="2575" width="13.42578125" style="2" customWidth="1"/>
    <col min="2576" max="2578" width="0" style="2" hidden="1" customWidth="1"/>
    <col min="2579" max="2579" width="7.7109375" style="2" customWidth="1"/>
    <col min="2580" max="2580" width="14.85546875" style="2" customWidth="1"/>
    <col min="2581" max="2581" width="11.5703125" style="2" customWidth="1"/>
    <col min="2582" max="2816" width="9.140625" style="2"/>
    <col min="2817" max="2817" width="5.5703125" style="2" customWidth="1"/>
    <col min="2818" max="2818" width="22.7109375" style="2" customWidth="1"/>
    <col min="2819" max="2819" width="5.140625" style="2" customWidth="1"/>
    <col min="2820" max="2820" width="5.5703125" style="2" customWidth="1"/>
    <col min="2821" max="2829" width="13.42578125" style="2" customWidth="1"/>
    <col min="2830" max="2830" width="12.7109375" style="2" customWidth="1"/>
    <col min="2831" max="2831" width="13.42578125" style="2" customWidth="1"/>
    <col min="2832" max="2834" width="0" style="2" hidden="1" customWidth="1"/>
    <col min="2835" max="2835" width="7.7109375" style="2" customWidth="1"/>
    <col min="2836" max="2836" width="14.85546875" style="2" customWidth="1"/>
    <col min="2837" max="2837" width="11.5703125" style="2" customWidth="1"/>
    <col min="2838" max="3072" width="9.140625" style="2"/>
    <col min="3073" max="3073" width="5.5703125" style="2" customWidth="1"/>
    <col min="3074" max="3074" width="22.7109375" style="2" customWidth="1"/>
    <col min="3075" max="3075" width="5.140625" style="2" customWidth="1"/>
    <col min="3076" max="3076" width="5.5703125" style="2" customWidth="1"/>
    <col min="3077" max="3085" width="13.42578125" style="2" customWidth="1"/>
    <col min="3086" max="3086" width="12.7109375" style="2" customWidth="1"/>
    <col min="3087" max="3087" width="13.42578125" style="2" customWidth="1"/>
    <col min="3088" max="3090" width="0" style="2" hidden="1" customWidth="1"/>
    <col min="3091" max="3091" width="7.7109375" style="2" customWidth="1"/>
    <col min="3092" max="3092" width="14.85546875" style="2" customWidth="1"/>
    <col min="3093" max="3093" width="11.5703125" style="2" customWidth="1"/>
    <col min="3094" max="3328" width="9.140625" style="2"/>
    <col min="3329" max="3329" width="5.5703125" style="2" customWidth="1"/>
    <col min="3330" max="3330" width="22.7109375" style="2" customWidth="1"/>
    <col min="3331" max="3331" width="5.140625" style="2" customWidth="1"/>
    <col min="3332" max="3332" width="5.5703125" style="2" customWidth="1"/>
    <col min="3333" max="3341" width="13.42578125" style="2" customWidth="1"/>
    <col min="3342" max="3342" width="12.7109375" style="2" customWidth="1"/>
    <col min="3343" max="3343" width="13.42578125" style="2" customWidth="1"/>
    <col min="3344" max="3346" width="0" style="2" hidden="1" customWidth="1"/>
    <col min="3347" max="3347" width="7.7109375" style="2" customWidth="1"/>
    <col min="3348" max="3348" width="14.85546875" style="2" customWidth="1"/>
    <col min="3349" max="3349" width="11.5703125" style="2" customWidth="1"/>
    <col min="3350" max="3584" width="9.140625" style="2"/>
    <col min="3585" max="3585" width="5.5703125" style="2" customWidth="1"/>
    <col min="3586" max="3586" width="22.7109375" style="2" customWidth="1"/>
    <col min="3587" max="3587" width="5.140625" style="2" customWidth="1"/>
    <col min="3588" max="3588" width="5.5703125" style="2" customWidth="1"/>
    <col min="3589" max="3597" width="13.42578125" style="2" customWidth="1"/>
    <col min="3598" max="3598" width="12.7109375" style="2" customWidth="1"/>
    <col min="3599" max="3599" width="13.42578125" style="2" customWidth="1"/>
    <col min="3600" max="3602" width="0" style="2" hidden="1" customWidth="1"/>
    <col min="3603" max="3603" width="7.7109375" style="2" customWidth="1"/>
    <col min="3604" max="3604" width="14.85546875" style="2" customWidth="1"/>
    <col min="3605" max="3605" width="11.5703125" style="2" customWidth="1"/>
    <col min="3606" max="3840" width="9.140625" style="2"/>
    <col min="3841" max="3841" width="5.5703125" style="2" customWidth="1"/>
    <col min="3842" max="3842" width="22.7109375" style="2" customWidth="1"/>
    <col min="3843" max="3843" width="5.140625" style="2" customWidth="1"/>
    <col min="3844" max="3844" width="5.5703125" style="2" customWidth="1"/>
    <col min="3845" max="3853" width="13.42578125" style="2" customWidth="1"/>
    <col min="3854" max="3854" width="12.7109375" style="2" customWidth="1"/>
    <col min="3855" max="3855" width="13.42578125" style="2" customWidth="1"/>
    <col min="3856" max="3858" width="0" style="2" hidden="1" customWidth="1"/>
    <col min="3859" max="3859" width="7.7109375" style="2" customWidth="1"/>
    <col min="3860" max="3860" width="14.85546875" style="2" customWidth="1"/>
    <col min="3861" max="3861" width="11.5703125" style="2" customWidth="1"/>
    <col min="3862" max="4096" width="9.140625" style="2"/>
    <col min="4097" max="4097" width="5.5703125" style="2" customWidth="1"/>
    <col min="4098" max="4098" width="22.7109375" style="2" customWidth="1"/>
    <col min="4099" max="4099" width="5.140625" style="2" customWidth="1"/>
    <col min="4100" max="4100" width="5.5703125" style="2" customWidth="1"/>
    <col min="4101" max="4109" width="13.42578125" style="2" customWidth="1"/>
    <col min="4110" max="4110" width="12.7109375" style="2" customWidth="1"/>
    <col min="4111" max="4111" width="13.42578125" style="2" customWidth="1"/>
    <col min="4112" max="4114" width="0" style="2" hidden="1" customWidth="1"/>
    <col min="4115" max="4115" width="7.7109375" style="2" customWidth="1"/>
    <col min="4116" max="4116" width="14.85546875" style="2" customWidth="1"/>
    <col min="4117" max="4117" width="11.5703125" style="2" customWidth="1"/>
    <col min="4118" max="4352" width="9.140625" style="2"/>
    <col min="4353" max="4353" width="5.5703125" style="2" customWidth="1"/>
    <col min="4354" max="4354" width="22.7109375" style="2" customWidth="1"/>
    <col min="4355" max="4355" width="5.140625" style="2" customWidth="1"/>
    <col min="4356" max="4356" width="5.5703125" style="2" customWidth="1"/>
    <col min="4357" max="4365" width="13.42578125" style="2" customWidth="1"/>
    <col min="4366" max="4366" width="12.7109375" style="2" customWidth="1"/>
    <col min="4367" max="4367" width="13.42578125" style="2" customWidth="1"/>
    <col min="4368" max="4370" width="0" style="2" hidden="1" customWidth="1"/>
    <col min="4371" max="4371" width="7.7109375" style="2" customWidth="1"/>
    <col min="4372" max="4372" width="14.85546875" style="2" customWidth="1"/>
    <col min="4373" max="4373" width="11.5703125" style="2" customWidth="1"/>
    <col min="4374" max="4608" width="9.140625" style="2"/>
    <col min="4609" max="4609" width="5.5703125" style="2" customWidth="1"/>
    <col min="4610" max="4610" width="22.7109375" style="2" customWidth="1"/>
    <col min="4611" max="4611" width="5.140625" style="2" customWidth="1"/>
    <col min="4612" max="4612" width="5.5703125" style="2" customWidth="1"/>
    <col min="4613" max="4621" width="13.42578125" style="2" customWidth="1"/>
    <col min="4622" max="4622" width="12.7109375" style="2" customWidth="1"/>
    <col min="4623" max="4623" width="13.42578125" style="2" customWidth="1"/>
    <col min="4624" max="4626" width="0" style="2" hidden="1" customWidth="1"/>
    <col min="4627" max="4627" width="7.7109375" style="2" customWidth="1"/>
    <col min="4628" max="4628" width="14.85546875" style="2" customWidth="1"/>
    <col min="4629" max="4629" width="11.5703125" style="2" customWidth="1"/>
    <col min="4630" max="4864" width="9.140625" style="2"/>
    <col min="4865" max="4865" width="5.5703125" style="2" customWidth="1"/>
    <col min="4866" max="4866" width="22.7109375" style="2" customWidth="1"/>
    <col min="4867" max="4867" width="5.140625" style="2" customWidth="1"/>
    <col min="4868" max="4868" width="5.5703125" style="2" customWidth="1"/>
    <col min="4869" max="4877" width="13.42578125" style="2" customWidth="1"/>
    <col min="4878" max="4878" width="12.7109375" style="2" customWidth="1"/>
    <col min="4879" max="4879" width="13.42578125" style="2" customWidth="1"/>
    <col min="4880" max="4882" width="0" style="2" hidden="1" customWidth="1"/>
    <col min="4883" max="4883" width="7.7109375" style="2" customWidth="1"/>
    <col min="4884" max="4884" width="14.85546875" style="2" customWidth="1"/>
    <col min="4885" max="4885" width="11.5703125" style="2" customWidth="1"/>
    <col min="4886" max="5120" width="9.140625" style="2"/>
    <col min="5121" max="5121" width="5.5703125" style="2" customWidth="1"/>
    <col min="5122" max="5122" width="22.7109375" style="2" customWidth="1"/>
    <col min="5123" max="5123" width="5.140625" style="2" customWidth="1"/>
    <col min="5124" max="5124" width="5.5703125" style="2" customWidth="1"/>
    <col min="5125" max="5133" width="13.42578125" style="2" customWidth="1"/>
    <col min="5134" max="5134" width="12.7109375" style="2" customWidth="1"/>
    <col min="5135" max="5135" width="13.42578125" style="2" customWidth="1"/>
    <col min="5136" max="5138" width="0" style="2" hidden="1" customWidth="1"/>
    <col min="5139" max="5139" width="7.7109375" style="2" customWidth="1"/>
    <col min="5140" max="5140" width="14.85546875" style="2" customWidth="1"/>
    <col min="5141" max="5141" width="11.5703125" style="2" customWidth="1"/>
    <col min="5142" max="5376" width="9.140625" style="2"/>
    <col min="5377" max="5377" width="5.5703125" style="2" customWidth="1"/>
    <col min="5378" max="5378" width="22.7109375" style="2" customWidth="1"/>
    <col min="5379" max="5379" width="5.140625" style="2" customWidth="1"/>
    <col min="5380" max="5380" width="5.5703125" style="2" customWidth="1"/>
    <col min="5381" max="5389" width="13.42578125" style="2" customWidth="1"/>
    <col min="5390" max="5390" width="12.7109375" style="2" customWidth="1"/>
    <col min="5391" max="5391" width="13.42578125" style="2" customWidth="1"/>
    <col min="5392" max="5394" width="0" style="2" hidden="1" customWidth="1"/>
    <col min="5395" max="5395" width="7.7109375" style="2" customWidth="1"/>
    <col min="5396" max="5396" width="14.85546875" style="2" customWidth="1"/>
    <col min="5397" max="5397" width="11.5703125" style="2" customWidth="1"/>
    <col min="5398" max="5632" width="9.140625" style="2"/>
    <col min="5633" max="5633" width="5.5703125" style="2" customWidth="1"/>
    <col min="5634" max="5634" width="22.7109375" style="2" customWidth="1"/>
    <col min="5635" max="5635" width="5.140625" style="2" customWidth="1"/>
    <col min="5636" max="5636" width="5.5703125" style="2" customWidth="1"/>
    <col min="5637" max="5645" width="13.42578125" style="2" customWidth="1"/>
    <col min="5646" max="5646" width="12.7109375" style="2" customWidth="1"/>
    <col min="5647" max="5647" width="13.42578125" style="2" customWidth="1"/>
    <col min="5648" max="5650" width="0" style="2" hidden="1" customWidth="1"/>
    <col min="5651" max="5651" width="7.7109375" style="2" customWidth="1"/>
    <col min="5652" max="5652" width="14.85546875" style="2" customWidth="1"/>
    <col min="5653" max="5653" width="11.5703125" style="2" customWidth="1"/>
    <col min="5654" max="5888" width="9.140625" style="2"/>
    <col min="5889" max="5889" width="5.5703125" style="2" customWidth="1"/>
    <col min="5890" max="5890" width="22.7109375" style="2" customWidth="1"/>
    <col min="5891" max="5891" width="5.140625" style="2" customWidth="1"/>
    <col min="5892" max="5892" width="5.5703125" style="2" customWidth="1"/>
    <col min="5893" max="5901" width="13.42578125" style="2" customWidth="1"/>
    <col min="5902" max="5902" width="12.7109375" style="2" customWidth="1"/>
    <col min="5903" max="5903" width="13.42578125" style="2" customWidth="1"/>
    <col min="5904" max="5906" width="0" style="2" hidden="1" customWidth="1"/>
    <col min="5907" max="5907" width="7.7109375" style="2" customWidth="1"/>
    <col min="5908" max="5908" width="14.85546875" style="2" customWidth="1"/>
    <col min="5909" max="5909" width="11.5703125" style="2" customWidth="1"/>
    <col min="5910" max="6144" width="9.140625" style="2"/>
    <col min="6145" max="6145" width="5.5703125" style="2" customWidth="1"/>
    <col min="6146" max="6146" width="22.7109375" style="2" customWidth="1"/>
    <col min="6147" max="6147" width="5.140625" style="2" customWidth="1"/>
    <col min="6148" max="6148" width="5.5703125" style="2" customWidth="1"/>
    <col min="6149" max="6157" width="13.42578125" style="2" customWidth="1"/>
    <col min="6158" max="6158" width="12.7109375" style="2" customWidth="1"/>
    <col min="6159" max="6159" width="13.42578125" style="2" customWidth="1"/>
    <col min="6160" max="6162" width="0" style="2" hidden="1" customWidth="1"/>
    <col min="6163" max="6163" width="7.7109375" style="2" customWidth="1"/>
    <col min="6164" max="6164" width="14.85546875" style="2" customWidth="1"/>
    <col min="6165" max="6165" width="11.5703125" style="2" customWidth="1"/>
    <col min="6166" max="6400" width="9.140625" style="2"/>
    <col min="6401" max="6401" width="5.5703125" style="2" customWidth="1"/>
    <col min="6402" max="6402" width="22.7109375" style="2" customWidth="1"/>
    <col min="6403" max="6403" width="5.140625" style="2" customWidth="1"/>
    <col min="6404" max="6404" width="5.5703125" style="2" customWidth="1"/>
    <col min="6405" max="6413" width="13.42578125" style="2" customWidth="1"/>
    <col min="6414" max="6414" width="12.7109375" style="2" customWidth="1"/>
    <col min="6415" max="6415" width="13.42578125" style="2" customWidth="1"/>
    <col min="6416" max="6418" width="0" style="2" hidden="1" customWidth="1"/>
    <col min="6419" max="6419" width="7.7109375" style="2" customWidth="1"/>
    <col min="6420" max="6420" width="14.85546875" style="2" customWidth="1"/>
    <col min="6421" max="6421" width="11.5703125" style="2" customWidth="1"/>
    <col min="6422" max="6656" width="9.140625" style="2"/>
    <col min="6657" max="6657" width="5.5703125" style="2" customWidth="1"/>
    <col min="6658" max="6658" width="22.7109375" style="2" customWidth="1"/>
    <col min="6659" max="6659" width="5.140625" style="2" customWidth="1"/>
    <col min="6660" max="6660" width="5.5703125" style="2" customWidth="1"/>
    <col min="6661" max="6669" width="13.42578125" style="2" customWidth="1"/>
    <col min="6670" max="6670" width="12.7109375" style="2" customWidth="1"/>
    <col min="6671" max="6671" width="13.42578125" style="2" customWidth="1"/>
    <col min="6672" max="6674" width="0" style="2" hidden="1" customWidth="1"/>
    <col min="6675" max="6675" width="7.7109375" style="2" customWidth="1"/>
    <col min="6676" max="6676" width="14.85546875" style="2" customWidth="1"/>
    <col min="6677" max="6677" width="11.5703125" style="2" customWidth="1"/>
    <col min="6678" max="6912" width="9.140625" style="2"/>
    <col min="6913" max="6913" width="5.5703125" style="2" customWidth="1"/>
    <col min="6914" max="6914" width="22.7109375" style="2" customWidth="1"/>
    <col min="6915" max="6915" width="5.140625" style="2" customWidth="1"/>
    <col min="6916" max="6916" width="5.5703125" style="2" customWidth="1"/>
    <col min="6917" max="6925" width="13.42578125" style="2" customWidth="1"/>
    <col min="6926" max="6926" width="12.7109375" style="2" customWidth="1"/>
    <col min="6927" max="6927" width="13.42578125" style="2" customWidth="1"/>
    <col min="6928" max="6930" width="0" style="2" hidden="1" customWidth="1"/>
    <col min="6931" max="6931" width="7.7109375" style="2" customWidth="1"/>
    <col min="6932" max="6932" width="14.85546875" style="2" customWidth="1"/>
    <col min="6933" max="6933" width="11.5703125" style="2" customWidth="1"/>
    <col min="6934" max="7168" width="9.140625" style="2"/>
    <col min="7169" max="7169" width="5.5703125" style="2" customWidth="1"/>
    <col min="7170" max="7170" width="22.7109375" style="2" customWidth="1"/>
    <col min="7171" max="7171" width="5.140625" style="2" customWidth="1"/>
    <col min="7172" max="7172" width="5.5703125" style="2" customWidth="1"/>
    <col min="7173" max="7181" width="13.42578125" style="2" customWidth="1"/>
    <col min="7182" max="7182" width="12.7109375" style="2" customWidth="1"/>
    <col min="7183" max="7183" width="13.42578125" style="2" customWidth="1"/>
    <col min="7184" max="7186" width="0" style="2" hidden="1" customWidth="1"/>
    <col min="7187" max="7187" width="7.7109375" style="2" customWidth="1"/>
    <col min="7188" max="7188" width="14.85546875" style="2" customWidth="1"/>
    <col min="7189" max="7189" width="11.5703125" style="2" customWidth="1"/>
    <col min="7190" max="7424" width="9.140625" style="2"/>
    <col min="7425" max="7425" width="5.5703125" style="2" customWidth="1"/>
    <col min="7426" max="7426" width="22.7109375" style="2" customWidth="1"/>
    <col min="7427" max="7427" width="5.140625" style="2" customWidth="1"/>
    <col min="7428" max="7428" width="5.5703125" style="2" customWidth="1"/>
    <col min="7429" max="7437" width="13.42578125" style="2" customWidth="1"/>
    <col min="7438" max="7438" width="12.7109375" style="2" customWidth="1"/>
    <col min="7439" max="7439" width="13.42578125" style="2" customWidth="1"/>
    <col min="7440" max="7442" width="0" style="2" hidden="1" customWidth="1"/>
    <col min="7443" max="7443" width="7.7109375" style="2" customWidth="1"/>
    <col min="7444" max="7444" width="14.85546875" style="2" customWidth="1"/>
    <col min="7445" max="7445" width="11.5703125" style="2" customWidth="1"/>
    <col min="7446" max="7680" width="9.140625" style="2"/>
    <col min="7681" max="7681" width="5.5703125" style="2" customWidth="1"/>
    <col min="7682" max="7682" width="22.7109375" style="2" customWidth="1"/>
    <col min="7683" max="7683" width="5.140625" style="2" customWidth="1"/>
    <col min="7684" max="7684" width="5.5703125" style="2" customWidth="1"/>
    <col min="7685" max="7693" width="13.42578125" style="2" customWidth="1"/>
    <col min="7694" max="7694" width="12.7109375" style="2" customWidth="1"/>
    <col min="7695" max="7695" width="13.42578125" style="2" customWidth="1"/>
    <col min="7696" max="7698" width="0" style="2" hidden="1" customWidth="1"/>
    <col min="7699" max="7699" width="7.7109375" style="2" customWidth="1"/>
    <col min="7700" max="7700" width="14.85546875" style="2" customWidth="1"/>
    <col min="7701" max="7701" width="11.5703125" style="2" customWidth="1"/>
    <col min="7702" max="7936" width="9.140625" style="2"/>
    <col min="7937" max="7937" width="5.5703125" style="2" customWidth="1"/>
    <col min="7938" max="7938" width="22.7109375" style="2" customWidth="1"/>
    <col min="7939" max="7939" width="5.140625" style="2" customWidth="1"/>
    <col min="7940" max="7940" width="5.5703125" style="2" customWidth="1"/>
    <col min="7941" max="7949" width="13.42578125" style="2" customWidth="1"/>
    <col min="7950" max="7950" width="12.7109375" style="2" customWidth="1"/>
    <col min="7951" max="7951" width="13.42578125" style="2" customWidth="1"/>
    <col min="7952" max="7954" width="0" style="2" hidden="1" customWidth="1"/>
    <col min="7955" max="7955" width="7.7109375" style="2" customWidth="1"/>
    <col min="7956" max="7956" width="14.85546875" style="2" customWidth="1"/>
    <col min="7957" max="7957" width="11.5703125" style="2" customWidth="1"/>
    <col min="7958" max="8192" width="9.140625" style="2"/>
    <col min="8193" max="8193" width="5.5703125" style="2" customWidth="1"/>
    <col min="8194" max="8194" width="22.7109375" style="2" customWidth="1"/>
    <col min="8195" max="8195" width="5.140625" style="2" customWidth="1"/>
    <col min="8196" max="8196" width="5.5703125" style="2" customWidth="1"/>
    <col min="8197" max="8205" width="13.42578125" style="2" customWidth="1"/>
    <col min="8206" max="8206" width="12.7109375" style="2" customWidth="1"/>
    <col min="8207" max="8207" width="13.42578125" style="2" customWidth="1"/>
    <col min="8208" max="8210" width="0" style="2" hidden="1" customWidth="1"/>
    <col min="8211" max="8211" width="7.7109375" style="2" customWidth="1"/>
    <col min="8212" max="8212" width="14.85546875" style="2" customWidth="1"/>
    <col min="8213" max="8213" width="11.5703125" style="2" customWidth="1"/>
    <col min="8214" max="8448" width="9.140625" style="2"/>
    <col min="8449" max="8449" width="5.5703125" style="2" customWidth="1"/>
    <col min="8450" max="8450" width="22.7109375" style="2" customWidth="1"/>
    <col min="8451" max="8451" width="5.140625" style="2" customWidth="1"/>
    <col min="8452" max="8452" width="5.5703125" style="2" customWidth="1"/>
    <col min="8453" max="8461" width="13.42578125" style="2" customWidth="1"/>
    <col min="8462" max="8462" width="12.7109375" style="2" customWidth="1"/>
    <col min="8463" max="8463" width="13.42578125" style="2" customWidth="1"/>
    <col min="8464" max="8466" width="0" style="2" hidden="1" customWidth="1"/>
    <col min="8467" max="8467" width="7.7109375" style="2" customWidth="1"/>
    <col min="8468" max="8468" width="14.85546875" style="2" customWidth="1"/>
    <col min="8469" max="8469" width="11.5703125" style="2" customWidth="1"/>
    <col min="8470" max="8704" width="9.140625" style="2"/>
    <col min="8705" max="8705" width="5.5703125" style="2" customWidth="1"/>
    <col min="8706" max="8706" width="22.7109375" style="2" customWidth="1"/>
    <col min="8707" max="8707" width="5.140625" style="2" customWidth="1"/>
    <col min="8708" max="8708" width="5.5703125" style="2" customWidth="1"/>
    <col min="8709" max="8717" width="13.42578125" style="2" customWidth="1"/>
    <col min="8718" max="8718" width="12.7109375" style="2" customWidth="1"/>
    <col min="8719" max="8719" width="13.42578125" style="2" customWidth="1"/>
    <col min="8720" max="8722" width="0" style="2" hidden="1" customWidth="1"/>
    <col min="8723" max="8723" width="7.7109375" style="2" customWidth="1"/>
    <col min="8724" max="8724" width="14.85546875" style="2" customWidth="1"/>
    <col min="8725" max="8725" width="11.5703125" style="2" customWidth="1"/>
    <col min="8726" max="8960" width="9.140625" style="2"/>
    <col min="8961" max="8961" width="5.5703125" style="2" customWidth="1"/>
    <col min="8962" max="8962" width="22.7109375" style="2" customWidth="1"/>
    <col min="8963" max="8963" width="5.140625" style="2" customWidth="1"/>
    <col min="8964" max="8964" width="5.5703125" style="2" customWidth="1"/>
    <col min="8965" max="8973" width="13.42578125" style="2" customWidth="1"/>
    <col min="8974" max="8974" width="12.7109375" style="2" customWidth="1"/>
    <col min="8975" max="8975" width="13.42578125" style="2" customWidth="1"/>
    <col min="8976" max="8978" width="0" style="2" hidden="1" customWidth="1"/>
    <col min="8979" max="8979" width="7.7109375" style="2" customWidth="1"/>
    <col min="8980" max="8980" width="14.85546875" style="2" customWidth="1"/>
    <col min="8981" max="8981" width="11.5703125" style="2" customWidth="1"/>
    <col min="8982" max="9216" width="9.140625" style="2"/>
    <col min="9217" max="9217" width="5.5703125" style="2" customWidth="1"/>
    <col min="9218" max="9218" width="22.7109375" style="2" customWidth="1"/>
    <col min="9219" max="9219" width="5.140625" style="2" customWidth="1"/>
    <col min="9220" max="9220" width="5.5703125" style="2" customWidth="1"/>
    <col min="9221" max="9229" width="13.42578125" style="2" customWidth="1"/>
    <col min="9230" max="9230" width="12.7109375" style="2" customWidth="1"/>
    <col min="9231" max="9231" width="13.42578125" style="2" customWidth="1"/>
    <col min="9232" max="9234" width="0" style="2" hidden="1" customWidth="1"/>
    <col min="9235" max="9235" width="7.7109375" style="2" customWidth="1"/>
    <col min="9236" max="9236" width="14.85546875" style="2" customWidth="1"/>
    <col min="9237" max="9237" width="11.5703125" style="2" customWidth="1"/>
    <col min="9238" max="9472" width="9.140625" style="2"/>
    <col min="9473" max="9473" width="5.5703125" style="2" customWidth="1"/>
    <col min="9474" max="9474" width="22.7109375" style="2" customWidth="1"/>
    <col min="9475" max="9475" width="5.140625" style="2" customWidth="1"/>
    <col min="9476" max="9476" width="5.5703125" style="2" customWidth="1"/>
    <col min="9477" max="9485" width="13.42578125" style="2" customWidth="1"/>
    <col min="9486" max="9486" width="12.7109375" style="2" customWidth="1"/>
    <col min="9487" max="9487" width="13.42578125" style="2" customWidth="1"/>
    <col min="9488" max="9490" width="0" style="2" hidden="1" customWidth="1"/>
    <col min="9491" max="9491" width="7.7109375" style="2" customWidth="1"/>
    <col min="9492" max="9492" width="14.85546875" style="2" customWidth="1"/>
    <col min="9493" max="9493" width="11.5703125" style="2" customWidth="1"/>
    <col min="9494" max="9728" width="9.140625" style="2"/>
    <col min="9729" max="9729" width="5.5703125" style="2" customWidth="1"/>
    <col min="9730" max="9730" width="22.7109375" style="2" customWidth="1"/>
    <col min="9731" max="9731" width="5.140625" style="2" customWidth="1"/>
    <col min="9732" max="9732" width="5.5703125" style="2" customWidth="1"/>
    <col min="9733" max="9741" width="13.42578125" style="2" customWidth="1"/>
    <col min="9742" max="9742" width="12.7109375" style="2" customWidth="1"/>
    <col min="9743" max="9743" width="13.42578125" style="2" customWidth="1"/>
    <col min="9744" max="9746" width="0" style="2" hidden="1" customWidth="1"/>
    <col min="9747" max="9747" width="7.7109375" style="2" customWidth="1"/>
    <col min="9748" max="9748" width="14.85546875" style="2" customWidth="1"/>
    <col min="9749" max="9749" width="11.5703125" style="2" customWidth="1"/>
    <col min="9750" max="9984" width="9.140625" style="2"/>
    <col min="9985" max="9985" width="5.5703125" style="2" customWidth="1"/>
    <col min="9986" max="9986" width="22.7109375" style="2" customWidth="1"/>
    <col min="9987" max="9987" width="5.140625" style="2" customWidth="1"/>
    <col min="9988" max="9988" width="5.5703125" style="2" customWidth="1"/>
    <col min="9989" max="9997" width="13.42578125" style="2" customWidth="1"/>
    <col min="9998" max="9998" width="12.7109375" style="2" customWidth="1"/>
    <col min="9999" max="9999" width="13.42578125" style="2" customWidth="1"/>
    <col min="10000" max="10002" width="0" style="2" hidden="1" customWidth="1"/>
    <col min="10003" max="10003" width="7.7109375" style="2" customWidth="1"/>
    <col min="10004" max="10004" width="14.85546875" style="2" customWidth="1"/>
    <col min="10005" max="10005" width="11.5703125" style="2" customWidth="1"/>
    <col min="10006" max="10240" width="9.140625" style="2"/>
    <col min="10241" max="10241" width="5.5703125" style="2" customWidth="1"/>
    <col min="10242" max="10242" width="22.7109375" style="2" customWidth="1"/>
    <col min="10243" max="10243" width="5.140625" style="2" customWidth="1"/>
    <col min="10244" max="10244" width="5.5703125" style="2" customWidth="1"/>
    <col min="10245" max="10253" width="13.42578125" style="2" customWidth="1"/>
    <col min="10254" max="10254" width="12.7109375" style="2" customWidth="1"/>
    <col min="10255" max="10255" width="13.42578125" style="2" customWidth="1"/>
    <col min="10256" max="10258" width="0" style="2" hidden="1" customWidth="1"/>
    <col min="10259" max="10259" width="7.7109375" style="2" customWidth="1"/>
    <col min="10260" max="10260" width="14.85546875" style="2" customWidth="1"/>
    <col min="10261" max="10261" width="11.5703125" style="2" customWidth="1"/>
    <col min="10262" max="10496" width="9.140625" style="2"/>
    <col min="10497" max="10497" width="5.5703125" style="2" customWidth="1"/>
    <col min="10498" max="10498" width="22.7109375" style="2" customWidth="1"/>
    <col min="10499" max="10499" width="5.140625" style="2" customWidth="1"/>
    <col min="10500" max="10500" width="5.5703125" style="2" customWidth="1"/>
    <col min="10501" max="10509" width="13.42578125" style="2" customWidth="1"/>
    <col min="10510" max="10510" width="12.7109375" style="2" customWidth="1"/>
    <col min="10511" max="10511" width="13.42578125" style="2" customWidth="1"/>
    <col min="10512" max="10514" width="0" style="2" hidden="1" customWidth="1"/>
    <col min="10515" max="10515" width="7.7109375" style="2" customWidth="1"/>
    <col min="10516" max="10516" width="14.85546875" style="2" customWidth="1"/>
    <col min="10517" max="10517" width="11.5703125" style="2" customWidth="1"/>
    <col min="10518" max="10752" width="9.140625" style="2"/>
    <col min="10753" max="10753" width="5.5703125" style="2" customWidth="1"/>
    <col min="10754" max="10754" width="22.7109375" style="2" customWidth="1"/>
    <col min="10755" max="10755" width="5.140625" style="2" customWidth="1"/>
    <col min="10756" max="10756" width="5.5703125" style="2" customWidth="1"/>
    <col min="10757" max="10765" width="13.42578125" style="2" customWidth="1"/>
    <col min="10766" max="10766" width="12.7109375" style="2" customWidth="1"/>
    <col min="10767" max="10767" width="13.42578125" style="2" customWidth="1"/>
    <col min="10768" max="10770" width="0" style="2" hidden="1" customWidth="1"/>
    <col min="10771" max="10771" width="7.7109375" style="2" customWidth="1"/>
    <col min="10772" max="10772" width="14.85546875" style="2" customWidth="1"/>
    <col min="10773" max="10773" width="11.5703125" style="2" customWidth="1"/>
    <col min="10774" max="11008" width="9.140625" style="2"/>
    <col min="11009" max="11009" width="5.5703125" style="2" customWidth="1"/>
    <col min="11010" max="11010" width="22.7109375" style="2" customWidth="1"/>
    <col min="11011" max="11011" width="5.140625" style="2" customWidth="1"/>
    <col min="11012" max="11012" width="5.5703125" style="2" customWidth="1"/>
    <col min="11013" max="11021" width="13.42578125" style="2" customWidth="1"/>
    <col min="11022" max="11022" width="12.7109375" style="2" customWidth="1"/>
    <col min="11023" max="11023" width="13.42578125" style="2" customWidth="1"/>
    <col min="11024" max="11026" width="0" style="2" hidden="1" customWidth="1"/>
    <col min="11027" max="11027" width="7.7109375" style="2" customWidth="1"/>
    <col min="11028" max="11028" width="14.85546875" style="2" customWidth="1"/>
    <col min="11029" max="11029" width="11.5703125" style="2" customWidth="1"/>
    <col min="11030" max="11264" width="9.140625" style="2"/>
    <col min="11265" max="11265" width="5.5703125" style="2" customWidth="1"/>
    <col min="11266" max="11266" width="22.7109375" style="2" customWidth="1"/>
    <col min="11267" max="11267" width="5.140625" style="2" customWidth="1"/>
    <col min="11268" max="11268" width="5.5703125" style="2" customWidth="1"/>
    <col min="11269" max="11277" width="13.42578125" style="2" customWidth="1"/>
    <col min="11278" max="11278" width="12.7109375" style="2" customWidth="1"/>
    <col min="11279" max="11279" width="13.42578125" style="2" customWidth="1"/>
    <col min="11280" max="11282" width="0" style="2" hidden="1" customWidth="1"/>
    <col min="11283" max="11283" width="7.7109375" style="2" customWidth="1"/>
    <col min="11284" max="11284" width="14.85546875" style="2" customWidth="1"/>
    <col min="11285" max="11285" width="11.5703125" style="2" customWidth="1"/>
    <col min="11286" max="11520" width="9.140625" style="2"/>
    <col min="11521" max="11521" width="5.5703125" style="2" customWidth="1"/>
    <col min="11522" max="11522" width="22.7109375" style="2" customWidth="1"/>
    <col min="11523" max="11523" width="5.140625" style="2" customWidth="1"/>
    <col min="11524" max="11524" width="5.5703125" style="2" customWidth="1"/>
    <col min="11525" max="11533" width="13.42578125" style="2" customWidth="1"/>
    <col min="11534" max="11534" width="12.7109375" style="2" customWidth="1"/>
    <col min="11535" max="11535" width="13.42578125" style="2" customWidth="1"/>
    <col min="11536" max="11538" width="0" style="2" hidden="1" customWidth="1"/>
    <col min="11539" max="11539" width="7.7109375" style="2" customWidth="1"/>
    <col min="11540" max="11540" width="14.85546875" style="2" customWidth="1"/>
    <col min="11541" max="11541" width="11.5703125" style="2" customWidth="1"/>
    <col min="11542" max="11776" width="9.140625" style="2"/>
    <col min="11777" max="11777" width="5.5703125" style="2" customWidth="1"/>
    <col min="11778" max="11778" width="22.7109375" style="2" customWidth="1"/>
    <col min="11779" max="11779" width="5.140625" style="2" customWidth="1"/>
    <col min="11780" max="11780" width="5.5703125" style="2" customWidth="1"/>
    <col min="11781" max="11789" width="13.42578125" style="2" customWidth="1"/>
    <col min="11790" max="11790" width="12.7109375" style="2" customWidth="1"/>
    <col min="11791" max="11791" width="13.42578125" style="2" customWidth="1"/>
    <col min="11792" max="11794" width="0" style="2" hidden="1" customWidth="1"/>
    <col min="11795" max="11795" width="7.7109375" style="2" customWidth="1"/>
    <col min="11796" max="11796" width="14.85546875" style="2" customWidth="1"/>
    <col min="11797" max="11797" width="11.5703125" style="2" customWidth="1"/>
    <col min="11798" max="12032" width="9.140625" style="2"/>
    <col min="12033" max="12033" width="5.5703125" style="2" customWidth="1"/>
    <col min="12034" max="12034" width="22.7109375" style="2" customWidth="1"/>
    <col min="12035" max="12035" width="5.140625" style="2" customWidth="1"/>
    <col min="12036" max="12036" width="5.5703125" style="2" customWidth="1"/>
    <col min="12037" max="12045" width="13.42578125" style="2" customWidth="1"/>
    <col min="12046" max="12046" width="12.7109375" style="2" customWidth="1"/>
    <col min="12047" max="12047" width="13.42578125" style="2" customWidth="1"/>
    <col min="12048" max="12050" width="0" style="2" hidden="1" customWidth="1"/>
    <col min="12051" max="12051" width="7.7109375" style="2" customWidth="1"/>
    <col min="12052" max="12052" width="14.85546875" style="2" customWidth="1"/>
    <col min="12053" max="12053" width="11.5703125" style="2" customWidth="1"/>
    <col min="12054" max="12288" width="9.140625" style="2"/>
    <col min="12289" max="12289" width="5.5703125" style="2" customWidth="1"/>
    <col min="12290" max="12290" width="22.7109375" style="2" customWidth="1"/>
    <col min="12291" max="12291" width="5.140625" style="2" customWidth="1"/>
    <col min="12292" max="12292" width="5.5703125" style="2" customWidth="1"/>
    <col min="12293" max="12301" width="13.42578125" style="2" customWidth="1"/>
    <col min="12302" max="12302" width="12.7109375" style="2" customWidth="1"/>
    <col min="12303" max="12303" width="13.42578125" style="2" customWidth="1"/>
    <col min="12304" max="12306" width="0" style="2" hidden="1" customWidth="1"/>
    <col min="12307" max="12307" width="7.7109375" style="2" customWidth="1"/>
    <col min="12308" max="12308" width="14.85546875" style="2" customWidth="1"/>
    <col min="12309" max="12309" width="11.5703125" style="2" customWidth="1"/>
    <col min="12310" max="12544" width="9.140625" style="2"/>
    <col min="12545" max="12545" width="5.5703125" style="2" customWidth="1"/>
    <col min="12546" max="12546" width="22.7109375" style="2" customWidth="1"/>
    <col min="12547" max="12547" width="5.140625" style="2" customWidth="1"/>
    <col min="12548" max="12548" width="5.5703125" style="2" customWidth="1"/>
    <col min="12549" max="12557" width="13.42578125" style="2" customWidth="1"/>
    <col min="12558" max="12558" width="12.7109375" style="2" customWidth="1"/>
    <col min="12559" max="12559" width="13.42578125" style="2" customWidth="1"/>
    <col min="12560" max="12562" width="0" style="2" hidden="1" customWidth="1"/>
    <col min="12563" max="12563" width="7.7109375" style="2" customWidth="1"/>
    <col min="12564" max="12564" width="14.85546875" style="2" customWidth="1"/>
    <col min="12565" max="12565" width="11.5703125" style="2" customWidth="1"/>
    <col min="12566" max="12800" width="9.140625" style="2"/>
    <col min="12801" max="12801" width="5.5703125" style="2" customWidth="1"/>
    <col min="12802" max="12802" width="22.7109375" style="2" customWidth="1"/>
    <col min="12803" max="12803" width="5.140625" style="2" customWidth="1"/>
    <col min="12804" max="12804" width="5.5703125" style="2" customWidth="1"/>
    <col min="12805" max="12813" width="13.42578125" style="2" customWidth="1"/>
    <col min="12814" max="12814" width="12.7109375" style="2" customWidth="1"/>
    <col min="12815" max="12815" width="13.42578125" style="2" customWidth="1"/>
    <col min="12816" max="12818" width="0" style="2" hidden="1" customWidth="1"/>
    <col min="12819" max="12819" width="7.7109375" style="2" customWidth="1"/>
    <col min="12820" max="12820" width="14.85546875" style="2" customWidth="1"/>
    <col min="12821" max="12821" width="11.5703125" style="2" customWidth="1"/>
    <col min="12822" max="13056" width="9.140625" style="2"/>
    <col min="13057" max="13057" width="5.5703125" style="2" customWidth="1"/>
    <col min="13058" max="13058" width="22.7109375" style="2" customWidth="1"/>
    <col min="13059" max="13059" width="5.140625" style="2" customWidth="1"/>
    <col min="13060" max="13060" width="5.5703125" style="2" customWidth="1"/>
    <col min="13061" max="13069" width="13.42578125" style="2" customWidth="1"/>
    <col min="13070" max="13070" width="12.7109375" style="2" customWidth="1"/>
    <col min="13071" max="13071" width="13.42578125" style="2" customWidth="1"/>
    <col min="13072" max="13074" width="0" style="2" hidden="1" customWidth="1"/>
    <col min="13075" max="13075" width="7.7109375" style="2" customWidth="1"/>
    <col min="13076" max="13076" width="14.85546875" style="2" customWidth="1"/>
    <col min="13077" max="13077" width="11.5703125" style="2" customWidth="1"/>
    <col min="13078" max="13312" width="9.140625" style="2"/>
    <col min="13313" max="13313" width="5.5703125" style="2" customWidth="1"/>
    <col min="13314" max="13314" width="22.7109375" style="2" customWidth="1"/>
    <col min="13315" max="13315" width="5.140625" style="2" customWidth="1"/>
    <col min="13316" max="13316" width="5.5703125" style="2" customWidth="1"/>
    <col min="13317" max="13325" width="13.42578125" style="2" customWidth="1"/>
    <col min="13326" max="13326" width="12.7109375" style="2" customWidth="1"/>
    <col min="13327" max="13327" width="13.42578125" style="2" customWidth="1"/>
    <col min="13328" max="13330" width="0" style="2" hidden="1" customWidth="1"/>
    <col min="13331" max="13331" width="7.7109375" style="2" customWidth="1"/>
    <col min="13332" max="13332" width="14.85546875" style="2" customWidth="1"/>
    <col min="13333" max="13333" width="11.5703125" style="2" customWidth="1"/>
    <col min="13334" max="13568" width="9.140625" style="2"/>
    <col min="13569" max="13569" width="5.5703125" style="2" customWidth="1"/>
    <col min="13570" max="13570" width="22.7109375" style="2" customWidth="1"/>
    <col min="13571" max="13571" width="5.140625" style="2" customWidth="1"/>
    <col min="13572" max="13572" width="5.5703125" style="2" customWidth="1"/>
    <col min="13573" max="13581" width="13.42578125" style="2" customWidth="1"/>
    <col min="13582" max="13582" width="12.7109375" style="2" customWidth="1"/>
    <col min="13583" max="13583" width="13.42578125" style="2" customWidth="1"/>
    <col min="13584" max="13586" width="0" style="2" hidden="1" customWidth="1"/>
    <col min="13587" max="13587" width="7.7109375" style="2" customWidth="1"/>
    <col min="13588" max="13588" width="14.85546875" style="2" customWidth="1"/>
    <col min="13589" max="13589" width="11.5703125" style="2" customWidth="1"/>
    <col min="13590" max="13824" width="9.140625" style="2"/>
    <col min="13825" max="13825" width="5.5703125" style="2" customWidth="1"/>
    <col min="13826" max="13826" width="22.7109375" style="2" customWidth="1"/>
    <col min="13827" max="13827" width="5.140625" style="2" customWidth="1"/>
    <col min="13828" max="13828" width="5.5703125" style="2" customWidth="1"/>
    <col min="13829" max="13837" width="13.42578125" style="2" customWidth="1"/>
    <col min="13838" max="13838" width="12.7109375" style="2" customWidth="1"/>
    <col min="13839" max="13839" width="13.42578125" style="2" customWidth="1"/>
    <col min="13840" max="13842" width="0" style="2" hidden="1" customWidth="1"/>
    <col min="13843" max="13843" width="7.7109375" style="2" customWidth="1"/>
    <col min="13844" max="13844" width="14.85546875" style="2" customWidth="1"/>
    <col min="13845" max="13845" width="11.5703125" style="2" customWidth="1"/>
    <col min="13846" max="14080" width="9.140625" style="2"/>
    <col min="14081" max="14081" width="5.5703125" style="2" customWidth="1"/>
    <col min="14082" max="14082" width="22.7109375" style="2" customWidth="1"/>
    <col min="14083" max="14083" width="5.140625" style="2" customWidth="1"/>
    <col min="14084" max="14084" width="5.5703125" style="2" customWidth="1"/>
    <col min="14085" max="14093" width="13.42578125" style="2" customWidth="1"/>
    <col min="14094" max="14094" width="12.7109375" style="2" customWidth="1"/>
    <col min="14095" max="14095" width="13.42578125" style="2" customWidth="1"/>
    <col min="14096" max="14098" width="0" style="2" hidden="1" customWidth="1"/>
    <col min="14099" max="14099" width="7.7109375" style="2" customWidth="1"/>
    <col min="14100" max="14100" width="14.85546875" style="2" customWidth="1"/>
    <col min="14101" max="14101" width="11.5703125" style="2" customWidth="1"/>
    <col min="14102" max="14336" width="9.140625" style="2"/>
    <col min="14337" max="14337" width="5.5703125" style="2" customWidth="1"/>
    <col min="14338" max="14338" width="22.7109375" style="2" customWidth="1"/>
    <col min="14339" max="14339" width="5.140625" style="2" customWidth="1"/>
    <col min="14340" max="14340" width="5.5703125" style="2" customWidth="1"/>
    <col min="14341" max="14349" width="13.42578125" style="2" customWidth="1"/>
    <col min="14350" max="14350" width="12.7109375" style="2" customWidth="1"/>
    <col min="14351" max="14351" width="13.42578125" style="2" customWidth="1"/>
    <col min="14352" max="14354" width="0" style="2" hidden="1" customWidth="1"/>
    <col min="14355" max="14355" width="7.7109375" style="2" customWidth="1"/>
    <col min="14356" max="14356" width="14.85546875" style="2" customWidth="1"/>
    <col min="14357" max="14357" width="11.5703125" style="2" customWidth="1"/>
    <col min="14358" max="14592" width="9.140625" style="2"/>
    <col min="14593" max="14593" width="5.5703125" style="2" customWidth="1"/>
    <col min="14594" max="14594" width="22.7109375" style="2" customWidth="1"/>
    <col min="14595" max="14595" width="5.140625" style="2" customWidth="1"/>
    <col min="14596" max="14596" width="5.5703125" style="2" customWidth="1"/>
    <col min="14597" max="14605" width="13.42578125" style="2" customWidth="1"/>
    <col min="14606" max="14606" width="12.7109375" style="2" customWidth="1"/>
    <col min="14607" max="14607" width="13.42578125" style="2" customWidth="1"/>
    <col min="14608" max="14610" width="0" style="2" hidden="1" customWidth="1"/>
    <col min="14611" max="14611" width="7.7109375" style="2" customWidth="1"/>
    <col min="14612" max="14612" width="14.85546875" style="2" customWidth="1"/>
    <col min="14613" max="14613" width="11.5703125" style="2" customWidth="1"/>
    <col min="14614" max="14848" width="9.140625" style="2"/>
    <col min="14849" max="14849" width="5.5703125" style="2" customWidth="1"/>
    <col min="14850" max="14850" width="22.7109375" style="2" customWidth="1"/>
    <col min="14851" max="14851" width="5.140625" style="2" customWidth="1"/>
    <col min="14852" max="14852" width="5.5703125" style="2" customWidth="1"/>
    <col min="14853" max="14861" width="13.42578125" style="2" customWidth="1"/>
    <col min="14862" max="14862" width="12.7109375" style="2" customWidth="1"/>
    <col min="14863" max="14863" width="13.42578125" style="2" customWidth="1"/>
    <col min="14864" max="14866" width="0" style="2" hidden="1" customWidth="1"/>
    <col min="14867" max="14867" width="7.7109375" style="2" customWidth="1"/>
    <col min="14868" max="14868" width="14.85546875" style="2" customWidth="1"/>
    <col min="14869" max="14869" width="11.5703125" style="2" customWidth="1"/>
    <col min="14870" max="15104" width="9.140625" style="2"/>
    <col min="15105" max="15105" width="5.5703125" style="2" customWidth="1"/>
    <col min="15106" max="15106" width="22.7109375" style="2" customWidth="1"/>
    <col min="15107" max="15107" width="5.140625" style="2" customWidth="1"/>
    <col min="15108" max="15108" width="5.5703125" style="2" customWidth="1"/>
    <col min="15109" max="15117" width="13.42578125" style="2" customWidth="1"/>
    <col min="15118" max="15118" width="12.7109375" style="2" customWidth="1"/>
    <col min="15119" max="15119" width="13.42578125" style="2" customWidth="1"/>
    <col min="15120" max="15122" width="0" style="2" hidden="1" customWidth="1"/>
    <col min="15123" max="15123" width="7.7109375" style="2" customWidth="1"/>
    <col min="15124" max="15124" width="14.85546875" style="2" customWidth="1"/>
    <col min="15125" max="15125" width="11.5703125" style="2" customWidth="1"/>
    <col min="15126" max="15360" width="9.140625" style="2"/>
    <col min="15361" max="15361" width="5.5703125" style="2" customWidth="1"/>
    <col min="15362" max="15362" width="22.7109375" style="2" customWidth="1"/>
    <col min="15363" max="15363" width="5.140625" style="2" customWidth="1"/>
    <col min="15364" max="15364" width="5.5703125" style="2" customWidth="1"/>
    <col min="15365" max="15373" width="13.42578125" style="2" customWidth="1"/>
    <col min="15374" max="15374" width="12.7109375" style="2" customWidth="1"/>
    <col min="15375" max="15375" width="13.42578125" style="2" customWidth="1"/>
    <col min="15376" max="15378" width="0" style="2" hidden="1" customWidth="1"/>
    <col min="15379" max="15379" width="7.7109375" style="2" customWidth="1"/>
    <col min="15380" max="15380" width="14.85546875" style="2" customWidth="1"/>
    <col min="15381" max="15381" width="11.5703125" style="2" customWidth="1"/>
    <col min="15382" max="15616" width="9.140625" style="2"/>
    <col min="15617" max="15617" width="5.5703125" style="2" customWidth="1"/>
    <col min="15618" max="15618" width="22.7109375" style="2" customWidth="1"/>
    <col min="15619" max="15619" width="5.140625" style="2" customWidth="1"/>
    <col min="15620" max="15620" width="5.5703125" style="2" customWidth="1"/>
    <col min="15621" max="15629" width="13.42578125" style="2" customWidth="1"/>
    <col min="15630" max="15630" width="12.7109375" style="2" customWidth="1"/>
    <col min="15631" max="15631" width="13.42578125" style="2" customWidth="1"/>
    <col min="15632" max="15634" width="0" style="2" hidden="1" customWidth="1"/>
    <col min="15635" max="15635" width="7.7109375" style="2" customWidth="1"/>
    <col min="15636" max="15636" width="14.85546875" style="2" customWidth="1"/>
    <col min="15637" max="15637" width="11.5703125" style="2" customWidth="1"/>
    <col min="15638" max="15872" width="9.140625" style="2"/>
    <col min="15873" max="15873" width="5.5703125" style="2" customWidth="1"/>
    <col min="15874" max="15874" width="22.7109375" style="2" customWidth="1"/>
    <col min="15875" max="15875" width="5.140625" style="2" customWidth="1"/>
    <col min="15876" max="15876" width="5.5703125" style="2" customWidth="1"/>
    <col min="15877" max="15885" width="13.42578125" style="2" customWidth="1"/>
    <col min="15886" max="15886" width="12.7109375" style="2" customWidth="1"/>
    <col min="15887" max="15887" width="13.42578125" style="2" customWidth="1"/>
    <col min="15888" max="15890" width="0" style="2" hidden="1" customWidth="1"/>
    <col min="15891" max="15891" width="7.7109375" style="2" customWidth="1"/>
    <col min="15892" max="15892" width="14.85546875" style="2" customWidth="1"/>
    <col min="15893" max="15893" width="11.5703125" style="2" customWidth="1"/>
    <col min="15894" max="16128" width="9.140625" style="2"/>
    <col min="16129" max="16129" width="5.5703125" style="2" customWidth="1"/>
    <col min="16130" max="16130" width="22.7109375" style="2" customWidth="1"/>
    <col min="16131" max="16131" width="5.140625" style="2" customWidth="1"/>
    <col min="16132" max="16132" width="5.5703125" style="2" customWidth="1"/>
    <col min="16133" max="16141" width="13.42578125" style="2" customWidth="1"/>
    <col min="16142" max="16142" width="12.7109375" style="2" customWidth="1"/>
    <col min="16143" max="16143" width="13.42578125" style="2" customWidth="1"/>
    <col min="16144" max="16146" width="0" style="2" hidden="1" customWidth="1"/>
    <col min="16147" max="16147" width="7.7109375" style="2" customWidth="1"/>
    <col min="16148" max="16148" width="14.85546875" style="2" customWidth="1"/>
    <col min="16149" max="16149" width="11.5703125" style="2" customWidth="1"/>
    <col min="16150" max="16384" width="9.140625" style="2"/>
  </cols>
  <sheetData>
    <row r="1" spans="1:20" ht="25.15" customHeight="1" thickBot="1" x14ac:dyDescent="0.3">
      <c r="A1" s="26" t="s">
        <v>0</v>
      </c>
      <c r="B1" s="26"/>
      <c r="C1" s="26"/>
      <c r="D1" s="26"/>
      <c r="E1" s="26"/>
      <c r="F1" s="27">
        <f>T10</f>
        <v>76338.13</v>
      </c>
      <c r="G1" s="27"/>
      <c r="H1" s="1"/>
      <c r="I1" s="2"/>
    </row>
    <row r="2" spans="1:20" ht="13.5" hidden="1" thickBot="1" x14ac:dyDescent="0.3">
      <c r="R2" s="2" t="s">
        <v>1</v>
      </c>
    </row>
    <row r="3" spans="1:20" ht="13.5" hidden="1" thickBot="1" x14ac:dyDescent="0.3">
      <c r="R3" s="2" t="s">
        <v>2</v>
      </c>
    </row>
    <row r="4" spans="1:20" s="1" customFormat="1" ht="38.25" x14ac:dyDescent="0.25">
      <c r="A4" s="28" t="s">
        <v>3</v>
      </c>
      <c r="B4" s="28" t="s">
        <v>4</v>
      </c>
      <c r="C4" s="28" t="s">
        <v>5</v>
      </c>
      <c r="D4" s="28"/>
      <c r="E4" s="12" t="s">
        <v>23</v>
      </c>
      <c r="F4" s="25" t="s">
        <v>6</v>
      </c>
      <c r="G4" s="12" t="s">
        <v>24</v>
      </c>
      <c r="H4" s="25" t="s">
        <v>6</v>
      </c>
      <c r="I4" s="12" t="s">
        <v>25</v>
      </c>
      <c r="J4" s="25" t="s">
        <v>6</v>
      </c>
      <c r="K4" s="12" t="s">
        <v>7</v>
      </c>
      <c r="L4" s="25" t="s">
        <v>6</v>
      </c>
      <c r="M4" s="12" t="s">
        <v>8</v>
      </c>
      <c r="N4" s="25" t="s">
        <v>6</v>
      </c>
      <c r="O4" s="25" t="s">
        <v>9</v>
      </c>
      <c r="P4" s="19" t="s">
        <v>10</v>
      </c>
      <c r="Q4" s="19" t="s">
        <v>11</v>
      </c>
      <c r="R4" s="19" t="s">
        <v>16</v>
      </c>
      <c r="S4" s="21" t="s">
        <v>12</v>
      </c>
      <c r="T4" s="23" t="s">
        <v>17</v>
      </c>
    </row>
    <row r="5" spans="1:20" s="1" customFormat="1" ht="31.9" customHeight="1" thickBot="1" x14ac:dyDescent="0.3">
      <c r="A5" s="28"/>
      <c r="B5" s="28"/>
      <c r="C5" s="13" t="s">
        <v>13</v>
      </c>
      <c r="D5" s="13" t="s">
        <v>14</v>
      </c>
      <c r="E5" s="14" t="s">
        <v>15</v>
      </c>
      <c r="F5" s="25"/>
      <c r="G5" s="14" t="s">
        <v>15</v>
      </c>
      <c r="H5" s="25"/>
      <c r="I5" s="14" t="s">
        <v>15</v>
      </c>
      <c r="J5" s="25"/>
      <c r="K5" s="14" t="s">
        <v>15</v>
      </c>
      <c r="L5" s="25"/>
      <c r="M5" s="14" t="s">
        <v>15</v>
      </c>
      <c r="N5" s="25"/>
      <c r="O5" s="25"/>
      <c r="P5" s="20"/>
      <c r="Q5" s="20"/>
      <c r="R5" s="20"/>
      <c r="S5" s="22"/>
      <c r="T5" s="24"/>
    </row>
    <row r="6" spans="1:20" ht="30" x14ac:dyDescent="0.25">
      <c r="A6" s="10">
        <v>1</v>
      </c>
      <c r="B6" s="15" t="s">
        <v>19</v>
      </c>
      <c r="C6" s="11" t="s">
        <v>18</v>
      </c>
      <c r="D6" s="18">
        <v>75</v>
      </c>
      <c r="E6" s="5">
        <v>520</v>
      </c>
      <c r="F6" s="6">
        <f t="shared" ref="F6:F9" si="0">E6*D6</f>
        <v>39000</v>
      </c>
      <c r="G6" s="5">
        <v>368</v>
      </c>
      <c r="H6" s="6">
        <f t="shared" ref="H6:H9" si="1">G6*D6</f>
        <v>27600</v>
      </c>
      <c r="I6" s="5">
        <v>630</v>
      </c>
      <c r="J6" s="6">
        <f t="shared" ref="J6:J9" si="2">I6*D6</f>
        <v>47250</v>
      </c>
      <c r="K6" s="5"/>
      <c r="L6" s="6">
        <f t="shared" ref="L6:L9" si="3">K6*D6</f>
        <v>0</v>
      </c>
      <c r="M6" s="5"/>
      <c r="N6" s="6">
        <f t="shared" ref="N6:N9" si="4">M6*D6</f>
        <v>0</v>
      </c>
      <c r="O6" s="6">
        <f t="shared" ref="O6:O9" si="5">AVERAGE(E6,G6,I6,K6,M6)</f>
        <v>506</v>
      </c>
      <c r="P6" s="7">
        <f t="shared" ref="P6:P9" si="6">COUNTA(E6,G6,I6,K6,M6)</f>
        <v>3</v>
      </c>
      <c r="Q6" s="7">
        <f t="shared" ref="Q6:Q9" si="7">SQRT((IF(E6&gt;0,POWER(E6-O6,2),0)+IF(G6&gt;0,POWER(G6-O6,2),0)+IF(I6&gt;0,POWER(I6-O6,2),0)+IF(K6&gt;0,POWER(K6-O6,2),0)+IF(M6&gt;0,POWER(M6-O6,2),0))/(P6-1))</f>
        <v>131.55987230154946</v>
      </c>
      <c r="R6" s="7">
        <f t="shared" ref="R6:R9" si="8">Q6/O6*100</f>
        <v>25.999974763152068</v>
      </c>
      <c r="S6" s="8" t="str">
        <f t="shared" ref="S6:S9" si="9">IF(R6&lt;33,$R$2,$R$3)</f>
        <v>ОДН</v>
      </c>
      <c r="T6" s="9">
        <f t="shared" ref="T6:T9" si="10">ROUND(SUM(E6,G6,I6,K6,M6)/P6,2)*D6</f>
        <v>37950</v>
      </c>
    </row>
    <row r="7" spans="1:20" ht="30" x14ac:dyDescent="0.25">
      <c r="A7" s="10">
        <v>2</v>
      </c>
      <c r="B7" s="15" t="s">
        <v>20</v>
      </c>
      <c r="C7" s="11" t="s">
        <v>18</v>
      </c>
      <c r="D7" s="18">
        <v>50</v>
      </c>
      <c r="E7" s="5">
        <v>860</v>
      </c>
      <c r="F7" s="6">
        <f t="shared" si="0"/>
        <v>43000</v>
      </c>
      <c r="G7" s="5">
        <v>450</v>
      </c>
      <c r="H7" s="6">
        <f t="shared" si="1"/>
        <v>22500</v>
      </c>
      <c r="I7" s="5">
        <v>590</v>
      </c>
      <c r="J7" s="6">
        <f t="shared" si="2"/>
        <v>29500</v>
      </c>
      <c r="K7" s="5"/>
      <c r="L7" s="6">
        <f t="shared" si="3"/>
        <v>0</v>
      </c>
      <c r="M7" s="5"/>
      <c r="N7" s="6">
        <f t="shared" si="4"/>
        <v>0</v>
      </c>
      <c r="O7" s="6">
        <f t="shared" si="5"/>
        <v>633.33333333333337</v>
      </c>
      <c r="P7" s="7">
        <f t="shared" si="6"/>
        <v>3</v>
      </c>
      <c r="Q7" s="7">
        <f t="shared" si="7"/>
        <v>208.40665376454115</v>
      </c>
      <c r="R7" s="7">
        <f t="shared" si="8"/>
        <v>32.906313752295965</v>
      </c>
      <c r="S7" s="8" t="str">
        <f t="shared" si="9"/>
        <v>ОДН</v>
      </c>
      <c r="T7" s="9">
        <f t="shared" si="10"/>
        <v>31666.500000000004</v>
      </c>
    </row>
    <row r="8" spans="1:20" ht="30" x14ac:dyDescent="0.25">
      <c r="A8" s="10">
        <v>3</v>
      </c>
      <c r="B8" s="15" t="s">
        <v>21</v>
      </c>
      <c r="C8" s="11" t="s">
        <v>18</v>
      </c>
      <c r="D8" s="18">
        <v>10</v>
      </c>
      <c r="E8" s="5">
        <v>600</v>
      </c>
      <c r="F8" s="6">
        <f t="shared" si="0"/>
        <v>6000</v>
      </c>
      <c r="G8" s="5">
        <v>346.5</v>
      </c>
      <c r="H8" s="6">
        <f t="shared" si="1"/>
        <v>3465</v>
      </c>
      <c r="I8" s="5">
        <v>595</v>
      </c>
      <c r="J8" s="6">
        <f t="shared" si="2"/>
        <v>5950</v>
      </c>
      <c r="K8" s="5"/>
      <c r="L8" s="6">
        <f t="shared" si="3"/>
        <v>0</v>
      </c>
      <c r="M8" s="5"/>
      <c r="N8" s="6">
        <f t="shared" si="4"/>
        <v>0</v>
      </c>
      <c r="O8" s="6">
        <f t="shared" si="5"/>
        <v>513.83333333333337</v>
      </c>
      <c r="P8" s="7">
        <f t="shared" si="6"/>
        <v>3</v>
      </c>
      <c r="Q8" s="7">
        <f t="shared" si="7"/>
        <v>144.93648033995214</v>
      </c>
      <c r="R8" s="7">
        <f t="shared" si="8"/>
        <v>28.206905028858671</v>
      </c>
      <c r="S8" s="8" t="str">
        <f t="shared" si="9"/>
        <v>ОДН</v>
      </c>
      <c r="T8" s="9">
        <f t="shared" si="10"/>
        <v>5138.3</v>
      </c>
    </row>
    <row r="9" spans="1:20" ht="30" x14ac:dyDescent="0.25">
      <c r="A9" s="10">
        <v>4</v>
      </c>
      <c r="B9" s="15" t="s">
        <v>22</v>
      </c>
      <c r="C9" s="11" t="s">
        <v>18</v>
      </c>
      <c r="D9" s="18">
        <v>1</v>
      </c>
      <c r="E9" s="5">
        <v>2000</v>
      </c>
      <c r="F9" s="6">
        <f t="shared" si="0"/>
        <v>2000</v>
      </c>
      <c r="G9" s="5">
        <v>1000</v>
      </c>
      <c r="H9" s="6">
        <f t="shared" si="1"/>
        <v>1000</v>
      </c>
      <c r="I9" s="5">
        <v>1750</v>
      </c>
      <c r="J9" s="6">
        <f t="shared" si="2"/>
        <v>1750</v>
      </c>
      <c r="K9" s="5"/>
      <c r="L9" s="6">
        <f t="shared" si="3"/>
        <v>0</v>
      </c>
      <c r="M9" s="5"/>
      <c r="N9" s="6">
        <f t="shared" si="4"/>
        <v>0</v>
      </c>
      <c r="O9" s="6">
        <f t="shared" si="5"/>
        <v>1583.3333333333333</v>
      </c>
      <c r="P9" s="7">
        <f t="shared" si="6"/>
        <v>3</v>
      </c>
      <c r="Q9" s="7">
        <f t="shared" si="7"/>
        <v>520.41649986653317</v>
      </c>
      <c r="R9" s="7">
        <f t="shared" si="8"/>
        <v>32.868410517886311</v>
      </c>
      <c r="S9" s="8" t="str">
        <f t="shared" si="9"/>
        <v>ОДН</v>
      </c>
      <c r="T9" s="9">
        <f t="shared" si="10"/>
        <v>1583.33</v>
      </c>
    </row>
    <row r="10" spans="1:20" x14ac:dyDescent="0.25">
      <c r="F10" s="3">
        <f>SUM(F6:F9)</f>
        <v>90000</v>
      </c>
      <c r="H10" s="3">
        <f>SUM(H6:H9)</f>
        <v>54565</v>
      </c>
      <c r="J10" s="16">
        <f>SUM(J6:J9)</f>
        <v>84450</v>
      </c>
      <c r="K10" s="16"/>
      <c r="T10" s="3">
        <f>SUM(T6:T9)</f>
        <v>76338.13</v>
      </c>
    </row>
    <row r="12" spans="1:20" x14ac:dyDescent="0.25">
      <c r="T12" s="17">
        <f>T10+E11</f>
        <v>76338.13</v>
      </c>
    </row>
    <row r="13" spans="1:20" x14ac:dyDescent="0.25">
      <c r="T13" s="17"/>
    </row>
    <row r="14" spans="1:20" x14ac:dyDescent="0.25">
      <c r="E14" s="3" t="s">
        <v>26</v>
      </c>
      <c r="T14" s="17"/>
    </row>
    <row r="15" spans="1:20" x14ac:dyDescent="0.25">
      <c r="T15" s="17"/>
    </row>
    <row r="16" spans="1:20" x14ac:dyDescent="0.25">
      <c r="T16" s="17"/>
    </row>
    <row r="17" spans="20:20" x14ac:dyDescent="0.25">
      <c r="T17" s="17">
        <f>75000-T10</f>
        <v>-1338.1300000000047</v>
      </c>
    </row>
    <row r="18" spans="20:20" x14ac:dyDescent="0.25">
      <c r="T18" s="17"/>
    </row>
    <row r="19" spans="20:20" x14ac:dyDescent="0.25">
      <c r="T19" s="17"/>
    </row>
  </sheetData>
  <mergeCells count="16">
    <mergeCell ref="A1:E1"/>
    <mergeCell ref="F1:G1"/>
    <mergeCell ref="A4:A5"/>
    <mergeCell ref="B4:B5"/>
    <mergeCell ref="C4:D4"/>
    <mergeCell ref="F4:F5"/>
    <mergeCell ref="Q4:Q5"/>
    <mergeCell ref="R4:R5"/>
    <mergeCell ref="S4:S5"/>
    <mergeCell ref="T4:T5"/>
    <mergeCell ref="H4:H5"/>
    <mergeCell ref="J4:J5"/>
    <mergeCell ref="L4:L5"/>
    <mergeCell ref="N4:N5"/>
    <mergeCell ref="O4:O5"/>
    <mergeCell ref="P4:P5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22550-F2FE-478C-B020-10CC9EFA464C}">
  <sheetPr>
    <pageSetUpPr fitToPage="1"/>
  </sheetPr>
  <dimension ref="A1:T19"/>
  <sheetViews>
    <sheetView tabSelected="1" workbookViewId="0">
      <selection activeCell="U14" sqref="U14"/>
    </sheetView>
  </sheetViews>
  <sheetFormatPr defaultRowHeight="12.75" x14ac:dyDescent="0.25"/>
  <cols>
    <col min="1" max="1" width="5.5703125" style="2" customWidth="1"/>
    <col min="2" max="2" width="24.7109375" style="4" customWidth="1"/>
    <col min="3" max="3" width="5.140625" style="2" customWidth="1"/>
    <col min="4" max="4" width="5.5703125" style="2" customWidth="1"/>
    <col min="5" max="5" width="15" style="3" customWidth="1"/>
    <col min="6" max="6" width="13.42578125" style="3" customWidth="1"/>
    <col min="7" max="7" width="15.7109375" style="3" customWidth="1"/>
    <col min="8" max="8" width="13.42578125" style="3" customWidth="1"/>
    <col min="9" max="9" width="15.42578125" style="3" customWidth="1"/>
    <col min="10" max="13" width="13.42578125" style="3" customWidth="1"/>
    <col min="14" max="14" width="12.7109375" style="3" customWidth="1"/>
    <col min="15" max="15" width="11.7109375" style="3" customWidth="1"/>
    <col min="16" max="16" width="6.42578125" style="2" customWidth="1"/>
    <col min="17" max="17" width="7.85546875" style="2" customWidth="1"/>
    <col min="18" max="18" width="9" style="2" customWidth="1"/>
    <col min="19" max="19" width="7.7109375" style="2" customWidth="1"/>
    <col min="20" max="20" width="14.85546875" style="3" customWidth="1"/>
    <col min="21" max="21" width="11.5703125" style="2" customWidth="1"/>
    <col min="22" max="256" width="9.140625" style="2"/>
    <col min="257" max="257" width="5.5703125" style="2" customWidth="1"/>
    <col min="258" max="258" width="22.7109375" style="2" customWidth="1"/>
    <col min="259" max="259" width="5.140625" style="2" customWidth="1"/>
    <col min="260" max="260" width="5.5703125" style="2" customWidth="1"/>
    <col min="261" max="269" width="13.42578125" style="2" customWidth="1"/>
    <col min="270" max="270" width="12.7109375" style="2" customWidth="1"/>
    <col min="271" max="271" width="13.42578125" style="2" customWidth="1"/>
    <col min="272" max="274" width="0" style="2" hidden="1" customWidth="1"/>
    <col min="275" max="275" width="7.7109375" style="2" customWidth="1"/>
    <col min="276" max="276" width="14.85546875" style="2" customWidth="1"/>
    <col min="277" max="277" width="11.5703125" style="2" customWidth="1"/>
    <col min="278" max="512" width="9.140625" style="2"/>
    <col min="513" max="513" width="5.5703125" style="2" customWidth="1"/>
    <col min="514" max="514" width="22.7109375" style="2" customWidth="1"/>
    <col min="515" max="515" width="5.140625" style="2" customWidth="1"/>
    <col min="516" max="516" width="5.5703125" style="2" customWidth="1"/>
    <col min="517" max="525" width="13.42578125" style="2" customWidth="1"/>
    <col min="526" max="526" width="12.7109375" style="2" customWidth="1"/>
    <col min="527" max="527" width="13.42578125" style="2" customWidth="1"/>
    <col min="528" max="530" width="0" style="2" hidden="1" customWidth="1"/>
    <col min="531" max="531" width="7.7109375" style="2" customWidth="1"/>
    <col min="532" max="532" width="14.85546875" style="2" customWidth="1"/>
    <col min="533" max="533" width="11.5703125" style="2" customWidth="1"/>
    <col min="534" max="768" width="9.140625" style="2"/>
    <col min="769" max="769" width="5.5703125" style="2" customWidth="1"/>
    <col min="770" max="770" width="22.7109375" style="2" customWidth="1"/>
    <col min="771" max="771" width="5.140625" style="2" customWidth="1"/>
    <col min="772" max="772" width="5.5703125" style="2" customWidth="1"/>
    <col min="773" max="781" width="13.42578125" style="2" customWidth="1"/>
    <col min="782" max="782" width="12.7109375" style="2" customWidth="1"/>
    <col min="783" max="783" width="13.42578125" style="2" customWidth="1"/>
    <col min="784" max="786" width="0" style="2" hidden="1" customWidth="1"/>
    <col min="787" max="787" width="7.7109375" style="2" customWidth="1"/>
    <col min="788" max="788" width="14.85546875" style="2" customWidth="1"/>
    <col min="789" max="789" width="11.5703125" style="2" customWidth="1"/>
    <col min="790" max="1024" width="9.140625" style="2"/>
    <col min="1025" max="1025" width="5.5703125" style="2" customWidth="1"/>
    <col min="1026" max="1026" width="22.7109375" style="2" customWidth="1"/>
    <col min="1027" max="1027" width="5.140625" style="2" customWidth="1"/>
    <col min="1028" max="1028" width="5.5703125" style="2" customWidth="1"/>
    <col min="1029" max="1037" width="13.42578125" style="2" customWidth="1"/>
    <col min="1038" max="1038" width="12.7109375" style="2" customWidth="1"/>
    <col min="1039" max="1039" width="13.42578125" style="2" customWidth="1"/>
    <col min="1040" max="1042" width="0" style="2" hidden="1" customWidth="1"/>
    <col min="1043" max="1043" width="7.7109375" style="2" customWidth="1"/>
    <col min="1044" max="1044" width="14.85546875" style="2" customWidth="1"/>
    <col min="1045" max="1045" width="11.5703125" style="2" customWidth="1"/>
    <col min="1046" max="1280" width="9.140625" style="2"/>
    <col min="1281" max="1281" width="5.5703125" style="2" customWidth="1"/>
    <col min="1282" max="1282" width="22.7109375" style="2" customWidth="1"/>
    <col min="1283" max="1283" width="5.140625" style="2" customWidth="1"/>
    <col min="1284" max="1284" width="5.5703125" style="2" customWidth="1"/>
    <col min="1285" max="1293" width="13.42578125" style="2" customWidth="1"/>
    <col min="1294" max="1294" width="12.7109375" style="2" customWidth="1"/>
    <col min="1295" max="1295" width="13.42578125" style="2" customWidth="1"/>
    <col min="1296" max="1298" width="0" style="2" hidden="1" customWidth="1"/>
    <col min="1299" max="1299" width="7.7109375" style="2" customWidth="1"/>
    <col min="1300" max="1300" width="14.85546875" style="2" customWidth="1"/>
    <col min="1301" max="1301" width="11.5703125" style="2" customWidth="1"/>
    <col min="1302" max="1536" width="9.140625" style="2"/>
    <col min="1537" max="1537" width="5.5703125" style="2" customWidth="1"/>
    <col min="1538" max="1538" width="22.7109375" style="2" customWidth="1"/>
    <col min="1539" max="1539" width="5.140625" style="2" customWidth="1"/>
    <col min="1540" max="1540" width="5.5703125" style="2" customWidth="1"/>
    <col min="1541" max="1549" width="13.42578125" style="2" customWidth="1"/>
    <col min="1550" max="1550" width="12.7109375" style="2" customWidth="1"/>
    <col min="1551" max="1551" width="13.42578125" style="2" customWidth="1"/>
    <col min="1552" max="1554" width="0" style="2" hidden="1" customWidth="1"/>
    <col min="1555" max="1555" width="7.7109375" style="2" customWidth="1"/>
    <col min="1556" max="1556" width="14.85546875" style="2" customWidth="1"/>
    <col min="1557" max="1557" width="11.5703125" style="2" customWidth="1"/>
    <col min="1558" max="1792" width="9.140625" style="2"/>
    <col min="1793" max="1793" width="5.5703125" style="2" customWidth="1"/>
    <col min="1794" max="1794" width="22.7109375" style="2" customWidth="1"/>
    <col min="1795" max="1795" width="5.140625" style="2" customWidth="1"/>
    <col min="1796" max="1796" width="5.5703125" style="2" customWidth="1"/>
    <col min="1797" max="1805" width="13.42578125" style="2" customWidth="1"/>
    <col min="1806" max="1806" width="12.7109375" style="2" customWidth="1"/>
    <col min="1807" max="1807" width="13.42578125" style="2" customWidth="1"/>
    <col min="1808" max="1810" width="0" style="2" hidden="1" customWidth="1"/>
    <col min="1811" max="1811" width="7.7109375" style="2" customWidth="1"/>
    <col min="1812" max="1812" width="14.85546875" style="2" customWidth="1"/>
    <col min="1813" max="1813" width="11.5703125" style="2" customWidth="1"/>
    <col min="1814" max="2048" width="9.140625" style="2"/>
    <col min="2049" max="2049" width="5.5703125" style="2" customWidth="1"/>
    <col min="2050" max="2050" width="22.7109375" style="2" customWidth="1"/>
    <col min="2051" max="2051" width="5.140625" style="2" customWidth="1"/>
    <col min="2052" max="2052" width="5.5703125" style="2" customWidth="1"/>
    <col min="2053" max="2061" width="13.42578125" style="2" customWidth="1"/>
    <col min="2062" max="2062" width="12.7109375" style="2" customWidth="1"/>
    <col min="2063" max="2063" width="13.42578125" style="2" customWidth="1"/>
    <col min="2064" max="2066" width="0" style="2" hidden="1" customWidth="1"/>
    <col min="2067" max="2067" width="7.7109375" style="2" customWidth="1"/>
    <col min="2068" max="2068" width="14.85546875" style="2" customWidth="1"/>
    <col min="2069" max="2069" width="11.5703125" style="2" customWidth="1"/>
    <col min="2070" max="2304" width="9.140625" style="2"/>
    <col min="2305" max="2305" width="5.5703125" style="2" customWidth="1"/>
    <col min="2306" max="2306" width="22.7109375" style="2" customWidth="1"/>
    <col min="2307" max="2307" width="5.140625" style="2" customWidth="1"/>
    <col min="2308" max="2308" width="5.5703125" style="2" customWidth="1"/>
    <col min="2309" max="2317" width="13.42578125" style="2" customWidth="1"/>
    <col min="2318" max="2318" width="12.7109375" style="2" customWidth="1"/>
    <col min="2319" max="2319" width="13.42578125" style="2" customWidth="1"/>
    <col min="2320" max="2322" width="0" style="2" hidden="1" customWidth="1"/>
    <col min="2323" max="2323" width="7.7109375" style="2" customWidth="1"/>
    <col min="2324" max="2324" width="14.85546875" style="2" customWidth="1"/>
    <col min="2325" max="2325" width="11.5703125" style="2" customWidth="1"/>
    <col min="2326" max="2560" width="9.140625" style="2"/>
    <col min="2561" max="2561" width="5.5703125" style="2" customWidth="1"/>
    <col min="2562" max="2562" width="22.7109375" style="2" customWidth="1"/>
    <col min="2563" max="2563" width="5.140625" style="2" customWidth="1"/>
    <col min="2564" max="2564" width="5.5703125" style="2" customWidth="1"/>
    <col min="2565" max="2573" width="13.42578125" style="2" customWidth="1"/>
    <col min="2574" max="2574" width="12.7109375" style="2" customWidth="1"/>
    <col min="2575" max="2575" width="13.42578125" style="2" customWidth="1"/>
    <col min="2576" max="2578" width="0" style="2" hidden="1" customWidth="1"/>
    <col min="2579" max="2579" width="7.7109375" style="2" customWidth="1"/>
    <col min="2580" max="2580" width="14.85546875" style="2" customWidth="1"/>
    <col min="2581" max="2581" width="11.5703125" style="2" customWidth="1"/>
    <col min="2582" max="2816" width="9.140625" style="2"/>
    <col min="2817" max="2817" width="5.5703125" style="2" customWidth="1"/>
    <col min="2818" max="2818" width="22.7109375" style="2" customWidth="1"/>
    <col min="2819" max="2819" width="5.140625" style="2" customWidth="1"/>
    <col min="2820" max="2820" width="5.5703125" style="2" customWidth="1"/>
    <col min="2821" max="2829" width="13.42578125" style="2" customWidth="1"/>
    <col min="2830" max="2830" width="12.7109375" style="2" customWidth="1"/>
    <col min="2831" max="2831" width="13.42578125" style="2" customWidth="1"/>
    <col min="2832" max="2834" width="0" style="2" hidden="1" customWidth="1"/>
    <col min="2835" max="2835" width="7.7109375" style="2" customWidth="1"/>
    <col min="2836" max="2836" width="14.85546875" style="2" customWidth="1"/>
    <col min="2837" max="2837" width="11.5703125" style="2" customWidth="1"/>
    <col min="2838" max="3072" width="9.140625" style="2"/>
    <col min="3073" max="3073" width="5.5703125" style="2" customWidth="1"/>
    <col min="3074" max="3074" width="22.7109375" style="2" customWidth="1"/>
    <col min="3075" max="3075" width="5.140625" style="2" customWidth="1"/>
    <col min="3076" max="3076" width="5.5703125" style="2" customWidth="1"/>
    <col min="3077" max="3085" width="13.42578125" style="2" customWidth="1"/>
    <col min="3086" max="3086" width="12.7109375" style="2" customWidth="1"/>
    <col min="3087" max="3087" width="13.42578125" style="2" customWidth="1"/>
    <col min="3088" max="3090" width="0" style="2" hidden="1" customWidth="1"/>
    <col min="3091" max="3091" width="7.7109375" style="2" customWidth="1"/>
    <col min="3092" max="3092" width="14.85546875" style="2" customWidth="1"/>
    <col min="3093" max="3093" width="11.5703125" style="2" customWidth="1"/>
    <col min="3094" max="3328" width="9.140625" style="2"/>
    <col min="3329" max="3329" width="5.5703125" style="2" customWidth="1"/>
    <col min="3330" max="3330" width="22.7109375" style="2" customWidth="1"/>
    <col min="3331" max="3331" width="5.140625" style="2" customWidth="1"/>
    <col min="3332" max="3332" width="5.5703125" style="2" customWidth="1"/>
    <col min="3333" max="3341" width="13.42578125" style="2" customWidth="1"/>
    <col min="3342" max="3342" width="12.7109375" style="2" customWidth="1"/>
    <col min="3343" max="3343" width="13.42578125" style="2" customWidth="1"/>
    <col min="3344" max="3346" width="0" style="2" hidden="1" customWidth="1"/>
    <col min="3347" max="3347" width="7.7109375" style="2" customWidth="1"/>
    <col min="3348" max="3348" width="14.85546875" style="2" customWidth="1"/>
    <col min="3349" max="3349" width="11.5703125" style="2" customWidth="1"/>
    <col min="3350" max="3584" width="9.140625" style="2"/>
    <col min="3585" max="3585" width="5.5703125" style="2" customWidth="1"/>
    <col min="3586" max="3586" width="22.7109375" style="2" customWidth="1"/>
    <col min="3587" max="3587" width="5.140625" style="2" customWidth="1"/>
    <col min="3588" max="3588" width="5.5703125" style="2" customWidth="1"/>
    <col min="3589" max="3597" width="13.42578125" style="2" customWidth="1"/>
    <col min="3598" max="3598" width="12.7109375" style="2" customWidth="1"/>
    <col min="3599" max="3599" width="13.42578125" style="2" customWidth="1"/>
    <col min="3600" max="3602" width="0" style="2" hidden="1" customWidth="1"/>
    <col min="3603" max="3603" width="7.7109375" style="2" customWidth="1"/>
    <col min="3604" max="3604" width="14.85546875" style="2" customWidth="1"/>
    <col min="3605" max="3605" width="11.5703125" style="2" customWidth="1"/>
    <col min="3606" max="3840" width="9.140625" style="2"/>
    <col min="3841" max="3841" width="5.5703125" style="2" customWidth="1"/>
    <col min="3842" max="3842" width="22.7109375" style="2" customWidth="1"/>
    <col min="3843" max="3843" width="5.140625" style="2" customWidth="1"/>
    <col min="3844" max="3844" width="5.5703125" style="2" customWidth="1"/>
    <col min="3845" max="3853" width="13.42578125" style="2" customWidth="1"/>
    <col min="3854" max="3854" width="12.7109375" style="2" customWidth="1"/>
    <col min="3855" max="3855" width="13.42578125" style="2" customWidth="1"/>
    <col min="3856" max="3858" width="0" style="2" hidden="1" customWidth="1"/>
    <col min="3859" max="3859" width="7.7109375" style="2" customWidth="1"/>
    <col min="3860" max="3860" width="14.85546875" style="2" customWidth="1"/>
    <col min="3861" max="3861" width="11.5703125" style="2" customWidth="1"/>
    <col min="3862" max="4096" width="9.140625" style="2"/>
    <col min="4097" max="4097" width="5.5703125" style="2" customWidth="1"/>
    <col min="4098" max="4098" width="22.7109375" style="2" customWidth="1"/>
    <col min="4099" max="4099" width="5.140625" style="2" customWidth="1"/>
    <col min="4100" max="4100" width="5.5703125" style="2" customWidth="1"/>
    <col min="4101" max="4109" width="13.42578125" style="2" customWidth="1"/>
    <col min="4110" max="4110" width="12.7109375" style="2" customWidth="1"/>
    <col min="4111" max="4111" width="13.42578125" style="2" customWidth="1"/>
    <col min="4112" max="4114" width="0" style="2" hidden="1" customWidth="1"/>
    <col min="4115" max="4115" width="7.7109375" style="2" customWidth="1"/>
    <col min="4116" max="4116" width="14.85546875" style="2" customWidth="1"/>
    <col min="4117" max="4117" width="11.5703125" style="2" customWidth="1"/>
    <col min="4118" max="4352" width="9.140625" style="2"/>
    <col min="4353" max="4353" width="5.5703125" style="2" customWidth="1"/>
    <col min="4354" max="4354" width="22.7109375" style="2" customWidth="1"/>
    <col min="4355" max="4355" width="5.140625" style="2" customWidth="1"/>
    <col min="4356" max="4356" width="5.5703125" style="2" customWidth="1"/>
    <col min="4357" max="4365" width="13.42578125" style="2" customWidth="1"/>
    <col min="4366" max="4366" width="12.7109375" style="2" customWidth="1"/>
    <col min="4367" max="4367" width="13.42578125" style="2" customWidth="1"/>
    <col min="4368" max="4370" width="0" style="2" hidden="1" customWidth="1"/>
    <col min="4371" max="4371" width="7.7109375" style="2" customWidth="1"/>
    <col min="4372" max="4372" width="14.85546875" style="2" customWidth="1"/>
    <col min="4373" max="4373" width="11.5703125" style="2" customWidth="1"/>
    <col min="4374" max="4608" width="9.140625" style="2"/>
    <col min="4609" max="4609" width="5.5703125" style="2" customWidth="1"/>
    <col min="4610" max="4610" width="22.7109375" style="2" customWidth="1"/>
    <col min="4611" max="4611" width="5.140625" style="2" customWidth="1"/>
    <col min="4612" max="4612" width="5.5703125" style="2" customWidth="1"/>
    <col min="4613" max="4621" width="13.42578125" style="2" customWidth="1"/>
    <col min="4622" max="4622" width="12.7109375" style="2" customWidth="1"/>
    <col min="4623" max="4623" width="13.42578125" style="2" customWidth="1"/>
    <col min="4624" max="4626" width="0" style="2" hidden="1" customWidth="1"/>
    <col min="4627" max="4627" width="7.7109375" style="2" customWidth="1"/>
    <col min="4628" max="4628" width="14.85546875" style="2" customWidth="1"/>
    <col min="4629" max="4629" width="11.5703125" style="2" customWidth="1"/>
    <col min="4630" max="4864" width="9.140625" style="2"/>
    <col min="4865" max="4865" width="5.5703125" style="2" customWidth="1"/>
    <col min="4866" max="4866" width="22.7109375" style="2" customWidth="1"/>
    <col min="4867" max="4867" width="5.140625" style="2" customWidth="1"/>
    <col min="4868" max="4868" width="5.5703125" style="2" customWidth="1"/>
    <col min="4869" max="4877" width="13.42578125" style="2" customWidth="1"/>
    <col min="4878" max="4878" width="12.7109375" style="2" customWidth="1"/>
    <col min="4879" max="4879" width="13.42578125" style="2" customWidth="1"/>
    <col min="4880" max="4882" width="0" style="2" hidden="1" customWidth="1"/>
    <col min="4883" max="4883" width="7.7109375" style="2" customWidth="1"/>
    <col min="4884" max="4884" width="14.85546875" style="2" customWidth="1"/>
    <col min="4885" max="4885" width="11.5703125" style="2" customWidth="1"/>
    <col min="4886" max="5120" width="9.140625" style="2"/>
    <col min="5121" max="5121" width="5.5703125" style="2" customWidth="1"/>
    <col min="5122" max="5122" width="22.7109375" style="2" customWidth="1"/>
    <col min="5123" max="5123" width="5.140625" style="2" customWidth="1"/>
    <col min="5124" max="5124" width="5.5703125" style="2" customWidth="1"/>
    <col min="5125" max="5133" width="13.42578125" style="2" customWidth="1"/>
    <col min="5134" max="5134" width="12.7109375" style="2" customWidth="1"/>
    <col min="5135" max="5135" width="13.42578125" style="2" customWidth="1"/>
    <col min="5136" max="5138" width="0" style="2" hidden="1" customWidth="1"/>
    <col min="5139" max="5139" width="7.7109375" style="2" customWidth="1"/>
    <col min="5140" max="5140" width="14.85546875" style="2" customWidth="1"/>
    <col min="5141" max="5141" width="11.5703125" style="2" customWidth="1"/>
    <col min="5142" max="5376" width="9.140625" style="2"/>
    <col min="5377" max="5377" width="5.5703125" style="2" customWidth="1"/>
    <col min="5378" max="5378" width="22.7109375" style="2" customWidth="1"/>
    <col min="5379" max="5379" width="5.140625" style="2" customWidth="1"/>
    <col min="5380" max="5380" width="5.5703125" style="2" customWidth="1"/>
    <col min="5381" max="5389" width="13.42578125" style="2" customWidth="1"/>
    <col min="5390" max="5390" width="12.7109375" style="2" customWidth="1"/>
    <col min="5391" max="5391" width="13.42578125" style="2" customWidth="1"/>
    <col min="5392" max="5394" width="0" style="2" hidden="1" customWidth="1"/>
    <col min="5395" max="5395" width="7.7109375" style="2" customWidth="1"/>
    <col min="5396" max="5396" width="14.85546875" style="2" customWidth="1"/>
    <col min="5397" max="5397" width="11.5703125" style="2" customWidth="1"/>
    <col min="5398" max="5632" width="9.140625" style="2"/>
    <col min="5633" max="5633" width="5.5703125" style="2" customWidth="1"/>
    <col min="5634" max="5634" width="22.7109375" style="2" customWidth="1"/>
    <col min="5635" max="5635" width="5.140625" style="2" customWidth="1"/>
    <col min="5636" max="5636" width="5.5703125" style="2" customWidth="1"/>
    <col min="5637" max="5645" width="13.42578125" style="2" customWidth="1"/>
    <col min="5646" max="5646" width="12.7109375" style="2" customWidth="1"/>
    <col min="5647" max="5647" width="13.42578125" style="2" customWidth="1"/>
    <col min="5648" max="5650" width="0" style="2" hidden="1" customWidth="1"/>
    <col min="5651" max="5651" width="7.7109375" style="2" customWidth="1"/>
    <col min="5652" max="5652" width="14.85546875" style="2" customWidth="1"/>
    <col min="5653" max="5653" width="11.5703125" style="2" customWidth="1"/>
    <col min="5654" max="5888" width="9.140625" style="2"/>
    <col min="5889" max="5889" width="5.5703125" style="2" customWidth="1"/>
    <col min="5890" max="5890" width="22.7109375" style="2" customWidth="1"/>
    <col min="5891" max="5891" width="5.140625" style="2" customWidth="1"/>
    <col min="5892" max="5892" width="5.5703125" style="2" customWidth="1"/>
    <col min="5893" max="5901" width="13.42578125" style="2" customWidth="1"/>
    <col min="5902" max="5902" width="12.7109375" style="2" customWidth="1"/>
    <col min="5903" max="5903" width="13.42578125" style="2" customWidth="1"/>
    <col min="5904" max="5906" width="0" style="2" hidden="1" customWidth="1"/>
    <col min="5907" max="5907" width="7.7109375" style="2" customWidth="1"/>
    <col min="5908" max="5908" width="14.85546875" style="2" customWidth="1"/>
    <col min="5909" max="5909" width="11.5703125" style="2" customWidth="1"/>
    <col min="5910" max="6144" width="9.140625" style="2"/>
    <col min="6145" max="6145" width="5.5703125" style="2" customWidth="1"/>
    <col min="6146" max="6146" width="22.7109375" style="2" customWidth="1"/>
    <col min="6147" max="6147" width="5.140625" style="2" customWidth="1"/>
    <col min="6148" max="6148" width="5.5703125" style="2" customWidth="1"/>
    <col min="6149" max="6157" width="13.42578125" style="2" customWidth="1"/>
    <col min="6158" max="6158" width="12.7109375" style="2" customWidth="1"/>
    <col min="6159" max="6159" width="13.42578125" style="2" customWidth="1"/>
    <col min="6160" max="6162" width="0" style="2" hidden="1" customWidth="1"/>
    <col min="6163" max="6163" width="7.7109375" style="2" customWidth="1"/>
    <col min="6164" max="6164" width="14.85546875" style="2" customWidth="1"/>
    <col min="6165" max="6165" width="11.5703125" style="2" customWidth="1"/>
    <col min="6166" max="6400" width="9.140625" style="2"/>
    <col min="6401" max="6401" width="5.5703125" style="2" customWidth="1"/>
    <col min="6402" max="6402" width="22.7109375" style="2" customWidth="1"/>
    <col min="6403" max="6403" width="5.140625" style="2" customWidth="1"/>
    <col min="6404" max="6404" width="5.5703125" style="2" customWidth="1"/>
    <col min="6405" max="6413" width="13.42578125" style="2" customWidth="1"/>
    <col min="6414" max="6414" width="12.7109375" style="2" customWidth="1"/>
    <col min="6415" max="6415" width="13.42578125" style="2" customWidth="1"/>
    <col min="6416" max="6418" width="0" style="2" hidden="1" customWidth="1"/>
    <col min="6419" max="6419" width="7.7109375" style="2" customWidth="1"/>
    <col min="6420" max="6420" width="14.85546875" style="2" customWidth="1"/>
    <col min="6421" max="6421" width="11.5703125" style="2" customWidth="1"/>
    <col min="6422" max="6656" width="9.140625" style="2"/>
    <col min="6657" max="6657" width="5.5703125" style="2" customWidth="1"/>
    <col min="6658" max="6658" width="22.7109375" style="2" customWidth="1"/>
    <col min="6659" max="6659" width="5.140625" style="2" customWidth="1"/>
    <col min="6660" max="6660" width="5.5703125" style="2" customWidth="1"/>
    <col min="6661" max="6669" width="13.42578125" style="2" customWidth="1"/>
    <col min="6670" max="6670" width="12.7109375" style="2" customWidth="1"/>
    <col min="6671" max="6671" width="13.42578125" style="2" customWidth="1"/>
    <col min="6672" max="6674" width="0" style="2" hidden="1" customWidth="1"/>
    <col min="6675" max="6675" width="7.7109375" style="2" customWidth="1"/>
    <col min="6676" max="6676" width="14.85546875" style="2" customWidth="1"/>
    <col min="6677" max="6677" width="11.5703125" style="2" customWidth="1"/>
    <col min="6678" max="6912" width="9.140625" style="2"/>
    <col min="6913" max="6913" width="5.5703125" style="2" customWidth="1"/>
    <col min="6914" max="6914" width="22.7109375" style="2" customWidth="1"/>
    <col min="6915" max="6915" width="5.140625" style="2" customWidth="1"/>
    <col min="6916" max="6916" width="5.5703125" style="2" customWidth="1"/>
    <col min="6917" max="6925" width="13.42578125" style="2" customWidth="1"/>
    <col min="6926" max="6926" width="12.7109375" style="2" customWidth="1"/>
    <col min="6927" max="6927" width="13.42578125" style="2" customWidth="1"/>
    <col min="6928" max="6930" width="0" style="2" hidden="1" customWidth="1"/>
    <col min="6931" max="6931" width="7.7109375" style="2" customWidth="1"/>
    <col min="6932" max="6932" width="14.85546875" style="2" customWidth="1"/>
    <col min="6933" max="6933" width="11.5703125" style="2" customWidth="1"/>
    <col min="6934" max="7168" width="9.140625" style="2"/>
    <col min="7169" max="7169" width="5.5703125" style="2" customWidth="1"/>
    <col min="7170" max="7170" width="22.7109375" style="2" customWidth="1"/>
    <col min="7171" max="7171" width="5.140625" style="2" customWidth="1"/>
    <col min="7172" max="7172" width="5.5703125" style="2" customWidth="1"/>
    <col min="7173" max="7181" width="13.42578125" style="2" customWidth="1"/>
    <col min="7182" max="7182" width="12.7109375" style="2" customWidth="1"/>
    <col min="7183" max="7183" width="13.42578125" style="2" customWidth="1"/>
    <col min="7184" max="7186" width="0" style="2" hidden="1" customWidth="1"/>
    <col min="7187" max="7187" width="7.7109375" style="2" customWidth="1"/>
    <col min="7188" max="7188" width="14.85546875" style="2" customWidth="1"/>
    <col min="7189" max="7189" width="11.5703125" style="2" customWidth="1"/>
    <col min="7190" max="7424" width="9.140625" style="2"/>
    <col min="7425" max="7425" width="5.5703125" style="2" customWidth="1"/>
    <col min="7426" max="7426" width="22.7109375" style="2" customWidth="1"/>
    <col min="7427" max="7427" width="5.140625" style="2" customWidth="1"/>
    <col min="7428" max="7428" width="5.5703125" style="2" customWidth="1"/>
    <col min="7429" max="7437" width="13.42578125" style="2" customWidth="1"/>
    <col min="7438" max="7438" width="12.7109375" style="2" customWidth="1"/>
    <col min="7439" max="7439" width="13.42578125" style="2" customWidth="1"/>
    <col min="7440" max="7442" width="0" style="2" hidden="1" customWidth="1"/>
    <col min="7443" max="7443" width="7.7109375" style="2" customWidth="1"/>
    <col min="7444" max="7444" width="14.85546875" style="2" customWidth="1"/>
    <col min="7445" max="7445" width="11.5703125" style="2" customWidth="1"/>
    <col min="7446" max="7680" width="9.140625" style="2"/>
    <col min="7681" max="7681" width="5.5703125" style="2" customWidth="1"/>
    <col min="7682" max="7682" width="22.7109375" style="2" customWidth="1"/>
    <col min="7683" max="7683" width="5.140625" style="2" customWidth="1"/>
    <col min="7684" max="7684" width="5.5703125" style="2" customWidth="1"/>
    <col min="7685" max="7693" width="13.42578125" style="2" customWidth="1"/>
    <col min="7694" max="7694" width="12.7109375" style="2" customWidth="1"/>
    <col min="7695" max="7695" width="13.42578125" style="2" customWidth="1"/>
    <col min="7696" max="7698" width="0" style="2" hidden="1" customWidth="1"/>
    <col min="7699" max="7699" width="7.7109375" style="2" customWidth="1"/>
    <col min="7700" max="7700" width="14.85546875" style="2" customWidth="1"/>
    <col min="7701" max="7701" width="11.5703125" style="2" customWidth="1"/>
    <col min="7702" max="7936" width="9.140625" style="2"/>
    <col min="7937" max="7937" width="5.5703125" style="2" customWidth="1"/>
    <col min="7938" max="7938" width="22.7109375" style="2" customWidth="1"/>
    <col min="7939" max="7939" width="5.140625" style="2" customWidth="1"/>
    <col min="7940" max="7940" width="5.5703125" style="2" customWidth="1"/>
    <col min="7941" max="7949" width="13.42578125" style="2" customWidth="1"/>
    <col min="7950" max="7950" width="12.7109375" style="2" customWidth="1"/>
    <col min="7951" max="7951" width="13.42578125" style="2" customWidth="1"/>
    <col min="7952" max="7954" width="0" style="2" hidden="1" customWidth="1"/>
    <col min="7955" max="7955" width="7.7109375" style="2" customWidth="1"/>
    <col min="7956" max="7956" width="14.85546875" style="2" customWidth="1"/>
    <col min="7957" max="7957" width="11.5703125" style="2" customWidth="1"/>
    <col min="7958" max="8192" width="9.140625" style="2"/>
    <col min="8193" max="8193" width="5.5703125" style="2" customWidth="1"/>
    <col min="8194" max="8194" width="22.7109375" style="2" customWidth="1"/>
    <col min="8195" max="8195" width="5.140625" style="2" customWidth="1"/>
    <col min="8196" max="8196" width="5.5703125" style="2" customWidth="1"/>
    <col min="8197" max="8205" width="13.42578125" style="2" customWidth="1"/>
    <col min="8206" max="8206" width="12.7109375" style="2" customWidth="1"/>
    <col min="8207" max="8207" width="13.42578125" style="2" customWidth="1"/>
    <col min="8208" max="8210" width="0" style="2" hidden="1" customWidth="1"/>
    <col min="8211" max="8211" width="7.7109375" style="2" customWidth="1"/>
    <col min="8212" max="8212" width="14.85546875" style="2" customWidth="1"/>
    <col min="8213" max="8213" width="11.5703125" style="2" customWidth="1"/>
    <col min="8214" max="8448" width="9.140625" style="2"/>
    <col min="8449" max="8449" width="5.5703125" style="2" customWidth="1"/>
    <col min="8450" max="8450" width="22.7109375" style="2" customWidth="1"/>
    <col min="8451" max="8451" width="5.140625" style="2" customWidth="1"/>
    <col min="8452" max="8452" width="5.5703125" style="2" customWidth="1"/>
    <col min="8453" max="8461" width="13.42578125" style="2" customWidth="1"/>
    <col min="8462" max="8462" width="12.7109375" style="2" customWidth="1"/>
    <col min="8463" max="8463" width="13.42578125" style="2" customWidth="1"/>
    <col min="8464" max="8466" width="0" style="2" hidden="1" customWidth="1"/>
    <col min="8467" max="8467" width="7.7109375" style="2" customWidth="1"/>
    <col min="8468" max="8468" width="14.85546875" style="2" customWidth="1"/>
    <col min="8469" max="8469" width="11.5703125" style="2" customWidth="1"/>
    <col min="8470" max="8704" width="9.140625" style="2"/>
    <col min="8705" max="8705" width="5.5703125" style="2" customWidth="1"/>
    <col min="8706" max="8706" width="22.7109375" style="2" customWidth="1"/>
    <col min="8707" max="8707" width="5.140625" style="2" customWidth="1"/>
    <col min="8708" max="8708" width="5.5703125" style="2" customWidth="1"/>
    <col min="8709" max="8717" width="13.42578125" style="2" customWidth="1"/>
    <col min="8718" max="8718" width="12.7109375" style="2" customWidth="1"/>
    <col min="8719" max="8719" width="13.42578125" style="2" customWidth="1"/>
    <col min="8720" max="8722" width="0" style="2" hidden="1" customWidth="1"/>
    <col min="8723" max="8723" width="7.7109375" style="2" customWidth="1"/>
    <col min="8724" max="8724" width="14.85546875" style="2" customWidth="1"/>
    <col min="8725" max="8725" width="11.5703125" style="2" customWidth="1"/>
    <col min="8726" max="8960" width="9.140625" style="2"/>
    <col min="8961" max="8961" width="5.5703125" style="2" customWidth="1"/>
    <col min="8962" max="8962" width="22.7109375" style="2" customWidth="1"/>
    <col min="8963" max="8963" width="5.140625" style="2" customWidth="1"/>
    <col min="8964" max="8964" width="5.5703125" style="2" customWidth="1"/>
    <col min="8965" max="8973" width="13.42578125" style="2" customWidth="1"/>
    <col min="8974" max="8974" width="12.7109375" style="2" customWidth="1"/>
    <col min="8975" max="8975" width="13.42578125" style="2" customWidth="1"/>
    <col min="8976" max="8978" width="0" style="2" hidden="1" customWidth="1"/>
    <col min="8979" max="8979" width="7.7109375" style="2" customWidth="1"/>
    <col min="8980" max="8980" width="14.85546875" style="2" customWidth="1"/>
    <col min="8981" max="8981" width="11.5703125" style="2" customWidth="1"/>
    <col min="8982" max="9216" width="9.140625" style="2"/>
    <col min="9217" max="9217" width="5.5703125" style="2" customWidth="1"/>
    <col min="9218" max="9218" width="22.7109375" style="2" customWidth="1"/>
    <col min="9219" max="9219" width="5.140625" style="2" customWidth="1"/>
    <col min="9220" max="9220" width="5.5703125" style="2" customWidth="1"/>
    <col min="9221" max="9229" width="13.42578125" style="2" customWidth="1"/>
    <col min="9230" max="9230" width="12.7109375" style="2" customWidth="1"/>
    <col min="9231" max="9231" width="13.42578125" style="2" customWidth="1"/>
    <col min="9232" max="9234" width="0" style="2" hidden="1" customWidth="1"/>
    <col min="9235" max="9235" width="7.7109375" style="2" customWidth="1"/>
    <col min="9236" max="9236" width="14.85546875" style="2" customWidth="1"/>
    <col min="9237" max="9237" width="11.5703125" style="2" customWidth="1"/>
    <col min="9238" max="9472" width="9.140625" style="2"/>
    <col min="9473" max="9473" width="5.5703125" style="2" customWidth="1"/>
    <col min="9474" max="9474" width="22.7109375" style="2" customWidth="1"/>
    <col min="9475" max="9475" width="5.140625" style="2" customWidth="1"/>
    <col min="9476" max="9476" width="5.5703125" style="2" customWidth="1"/>
    <col min="9477" max="9485" width="13.42578125" style="2" customWidth="1"/>
    <col min="9486" max="9486" width="12.7109375" style="2" customWidth="1"/>
    <col min="9487" max="9487" width="13.42578125" style="2" customWidth="1"/>
    <col min="9488" max="9490" width="0" style="2" hidden="1" customWidth="1"/>
    <col min="9491" max="9491" width="7.7109375" style="2" customWidth="1"/>
    <col min="9492" max="9492" width="14.85546875" style="2" customWidth="1"/>
    <col min="9493" max="9493" width="11.5703125" style="2" customWidth="1"/>
    <col min="9494" max="9728" width="9.140625" style="2"/>
    <col min="9729" max="9729" width="5.5703125" style="2" customWidth="1"/>
    <col min="9730" max="9730" width="22.7109375" style="2" customWidth="1"/>
    <col min="9731" max="9731" width="5.140625" style="2" customWidth="1"/>
    <col min="9732" max="9732" width="5.5703125" style="2" customWidth="1"/>
    <col min="9733" max="9741" width="13.42578125" style="2" customWidth="1"/>
    <col min="9742" max="9742" width="12.7109375" style="2" customWidth="1"/>
    <col min="9743" max="9743" width="13.42578125" style="2" customWidth="1"/>
    <col min="9744" max="9746" width="0" style="2" hidden="1" customWidth="1"/>
    <col min="9747" max="9747" width="7.7109375" style="2" customWidth="1"/>
    <col min="9748" max="9748" width="14.85546875" style="2" customWidth="1"/>
    <col min="9749" max="9749" width="11.5703125" style="2" customWidth="1"/>
    <col min="9750" max="9984" width="9.140625" style="2"/>
    <col min="9985" max="9985" width="5.5703125" style="2" customWidth="1"/>
    <col min="9986" max="9986" width="22.7109375" style="2" customWidth="1"/>
    <col min="9987" max="9987" width="5.140625" style="2" customWidth="1"/>
    <col min="9988" max="9988" width="5.5703125" style="2" customWidth="1"/>
    <col min="9989" max="9997" width="13.42578125" style="2" customWidth="1"/>
    <col min="9998" max="9998" width="12.7109375" style="2" customWidth="1"/>
    <col min="9999" max="9999" width="13.42578125" style="2" customWidth="1"/>
    <col min="10000" max="10002" width="0" style="2" hidden="1" customWidth="1"/>
    <col min="10003" max="10003" width="7.7109375" style="2" customWidth="1"/>
    <col min="10004" max="10004" width="14.85546875" style="2" customWidth="1"/>
    <col min="10005" max="10005" width="11.5703125" style="2" customWidth="1"/>
    <col min="10006" max="10240" width="9.140625" style="2"/>
    <col min="10241" max="10241" width="5.5703125" style="2" customWidth="1"/>
    <col min="10242" max="10242" width="22.7109375" style="2" customWidth="1"/>
    <col min="10243" max="10243" width="5.140625" style="2" customWidth="1"/>
    <col min="10244" max="10244" width="5.5703125" style="2" customWidth="1"/>
    <col min="10245" max="10253" width="13.42578125" style="2" customWidth="1"/>
    <col min="10254" max="10254" width="12.7109375" style="2" customWidth="1"/>
    <col min="10255" max="10255" width="13.42578125" style="2" customWidth="1"/>
    <col min="10256" max="10258" width="0" style="2" hidden="1" customWidth="1"/>
    <col min="10259" max="10259" width="7.7109375" style="2" customWidth="1"/>
    <col min="10260" max="10260" width="14.85546875" style="2" customWidth="1"/>
    <col min="10261" max="10261" width="11.5703125" style="2" customWidth="1"/>
    <col min="10262" max="10496" width="9.140625" style="2"/>
    <col min="10497" max="10497" width="5.5703125" style="2" customWidth="1"/>
    <col min="10498" max="10498" width="22.7109375" style="2" customWidth="1"/>
    <col min="10499" max="10499" width="5.140625" style="2" customWidth="1"/>
    <col min="10500" max="10500" width="5.5703125" style="2" customWidth="1"/>
    <col min="10501" max="10509" width="13.42578125" style="2" customWidth="1"/>
    <col min="10510" max="10510" width="12.7109375" style="2" customWidth="1"/>
    <col min="10511" max="10511" width="13.42578125" style="2" customWidth="1"/>
    <col min="10512" max="10514" width="0" style="2" hidden="1" customWidth="1"/>
    <col min="10515" max="10515" width="7.7109375" style="2" customWidth="1"/>
    <col min="10516" max="10516" width="14.85546875" style="2" customWidth="1"/>
    <col min="10517" max="10517" width="11.5703125" style="2" customWidth="1"/>
    <col min="10518" max="10752" width="9.140625" style="2"/>
    <col min="10753" max="10753" width="5.5703125" style="2" customWidth="1"/>
    <col min="10754" max="10754" width="22.7109375" style="2" customWidth="1"/>
    <col min="10755" max="10755" width="5.140625" style="2" customWidth="1"/>
    <col min="10756" max="10756" width="5.5703125" style="2" customWidth="1"/>
    <col min="10757" max="10765" width="13.42578125" style="2" customWidth="1"/>
    <col min="10766" max="10766" width="12.7109375" style="2" customWidth="1"/>
    <col min="10767" max="10767" width="13.42578125" style="2" customWidth="1"/>
    <col min="10768" max="10770" width="0" style="2" hidden="1" customWidth="1"/>
    <col min="10771" max="10771" width="7.7109375" style="2" customWidth="1"/>
    <col min="10772" max="10772" width="14.85546875" style="2" customWidth="1"/>
    <col min="10773" max="10773" width="11.5703125" style="2" customWidth="1"/>
    <col min="10774" max="11008" width="9.140625" style="2"/>
    <col min="11009" max="11009" width="5.5703125" style="2" customWidth="1"/>
    <col min="11010" max="11010" width="22.7109375" style="2" customWidth="1"/>
    <col min="11011" max="11011" width="5.140625" style="2" customWidth="1"/>
    <col min="11012" max="11012" width="5.5703125" style="2" customWidth="1"/>
    <col min="11013" max="11021" width="13.42578125" style="2" customWidth="1"/>
    <col min="11022" max="11022" width="12.7109375" style="2" customWidth="1"/>
    <col min="11023" max="11023" width="13.42578125" style="2" customWidth="1"/>
    <col min="11024" max="11026" width="0" style="2" hidden="1" customWidth="1"/>
    <col min="11027" max="11027" width="7.7109375" style="2" customWidth="1"/>
    <col min="11028" max="11028" width="14.85546875" style="2" customWidth="1"/>
    <col min="11029" max="11029" width="11.5703125" style="2" customWidth="1"/>
    <col min="11030" max="11264" width="9.140625" style="2"/>
    <col min="11265" max="11265" width="5.5703125" style="2" customWidth="1"/>
    <col min="11266" max="11266" width="22.7109375" style="2" customWidth="1"/>
    <col min="11267" max="11267" width="5.140625" style="2" customWidth="1"/>
    <col min="11268" max="11268" width="5.5703125" style="2" customWidth="1"/>
    <col min="11269" max="11277" width="13.42578125" style="2" customWidth="1"/>
    <col min="11278" max="11278" width="12.7109375" style="2" customWidth="1"/>
    <col min="11279" max="11279" width="13.42578125" style="2" customWidth="1"/>
    <col min="11280" max="11282" width="0" style="2" hidden="1" customWidth="1"/>
    <col min="11283" max="11283" width="7.7109375" style="2" customWidth="1"/>
    <col min="11284" max="11284" width="14.85546875" style="2" customWidth="1"/>
    <col min="11285" max="11285" width="11.5703125" style="2" customWidth="1"/>
    <col min="11286" max="11520" width="9.140625" style="2"/>
    <col min="11521" max="11521" width="5.5703125" style="2" customWidth="1"/>
    <col min="11522" max="11522" width="22.7109375" style="2" customWidth="1"/>
    <col min="11523" max="11523" width="5.140625" style="2" customWidth="1"/>
    <col min="11524" max="11524" width="5.5703125" style="2" customWidth="1"/>
    <col min="11525" max="11533" width="13.42578125" style="2" customWidth="1"/>
    <col min="11534" max="11534" width="12.7109375" style="2" customWidth="1"/>
    <col min="11535" max="11535" width="13.42578125" style="2" customWidth="1"/>
    <col min="11536" max="11538" width="0" style="2" hidden="1" customWidth="1"/>
    <col min="11539" max="11539" width="7.7109375" style="2" customWidth="1"/>
    <col min="11540" max="11540" width="14.85546875" style="2" customWidth="1"/>
    <col min="11541" max="11541" width="11.5703125" style="2" customWidth="1"/>
    <col min="11542" max="11776" width="9.140625" style="2"/>
    <col min="11777" max="11777" width="5.5703125" style="2" customWidth="1"/>
    <col min="11778" max="11778" width="22.7109375" style="2" customWidth="1"/>
    <col min="11779" max="11779" width="5.140625" style="2" customWidth="1"/>
    <col min="11780" max="11780" width="5.5703125" style="2" customWidth="1"/>
    <col min="11781" max="11789" width="13.42578125" style="2" customWidth="1"/>
    <col min="11790" max="11790" width="12.7109375" style="2" customWidth="1"/>
    <col min="11791" max="11791" width="13.42578125" style="2" customWidth="1"/>
    <col min="11792" max="11794" width="0" style="2" hidden="1" customWidth="1"/>
    <col min="11795" max="11795" width="7.7109375" style="2" customWidth="1"/>
    <col min="11796" max="11796" width="14.85546875" style="2" customWidth="1"/>
    <col min="11797" max="11797" width="11.5703125" style="2" customWidth="1"/>
    <col min="11798" max="12032" width="9.140625" style="2"/>
    <col min="12033" max="12033" width="5.5703125" style="2" customWidth="1"/>
    <col min="12034" max="12034" width="22.7109375" style="2" customWidth="1"/>
    <col min="12035" max="12035" width="5.140625" style="2" customWidth="1"/>
    <col min="12036" max="12036" width="5.5703125" style="2" customWidth="1"/>
    <col min="12037" max="12045" width="13.42578125" style="2" customWidth="1"/>
    <col min="12046" max="12046" width="12.7109375" style="2" customWidth="1"/>
    <col min="12047" max="12047" width="13.42578125" style="2" customWidth="1"/>
    <col min="12048" max="12050" width="0" style="2" hidden="1" customWidth="1"/>
    <col min="12051" max="12051" width="7.7109375" style="2" customWidth="1"/>
    <col min="12052" max="12052" width="14.85546875" style="2" customWidth="1"/>
    <col min="12053" max="12053" width="11.5703125" style="2" customWidth="1"/>
    <col min="12054" max="12288" width="9.140625" style="2"/>
    <col min="12289" max="12289" width="5.5703125" style="2" customWidth="1"/>
    <col min="12290" max="12290" width="22.7109375" style="2" customWidth="1"/>
    <col min="12291" max="12291" width="5.140625" style="2" customWidth="1"/>
    <col min="12292" max="12292" width="5.5703125" style="2" customWidth="1"/>
    <col min="12293" max="12301" width="13.42578125" style="2" customWidth="1"/>
    <col min="12302" max="12302" width="12.7109375" style="2" customWidth="1"/>
    <col min="12303" max="12303" width="13.42578125" style="2" customWidth="1"/>
    <col min="12304" max="12306" width="0" style="2" hidden="1" customWidth="1"/>
    <col min="12307" max="12307" width="7.7109375" style="2" customWidth="1"/>
    <col min="12308" max="12308" width="14.85546875" style="2" customWidth="1"/>
    <col min="12309" max="12309" width="11.5703125" style="2" customWidth="1"/>
    <col min="12310" max="12544" width="9.140625" style="2"/>
    <col min="12545" max="12545" width="5.5703125" style="2" customWidth="1"/>
    <col min="12546" max="12546" width="22.7109375" style="2" customWidth="1"/>
    <col min="12547" max="12547" width="5.140625" style="2" customWidth="1"/>
    <col min="12548" max="12548" width="5.5703125" style="2" customWidth="1"/>
    <col min="12549" max="12557" width="13.42578125" style="2" customWidth="1"/>
    <col min="12558" max="12558" width="12.7109375" style="2" customWidth="1"/>
    <col min="12559" max="12559" width="13.42578125" style="2" customWidth="1"/>
    <col min="12560" max="12562" width="0" style="2" hidden="1" customWidth="1"/>
    <col min="12563" max="12563" width="7.7109375" style="2" customWidth="1"/>
    <col min="12564" max="12564" width="14.85546875" style="2" customWidth="1"/>
    <col min="12565" max="12565" width="11.5703125" style="2" customWidth="1"/>
    <col min="12566" max="12800" width="9.140625" style="2"/>
    <col min="12801" max="12801" width="5.5703125" style="2" customWidth="1"/>
    <col min="12802" max="12802" width="22.7109375" style="2" customWidth="1"/>
    <col min="12803" max="12803" width="5.140625" style="2" customWidth="1"/>
    <col min="12804" max="12804" width="5.5703125" style="2" customWidth="1"/>
    <col min="12805" max="12813" width="13.42578125" style="2" customWidth="1"/>
    <col min="12814" max="12814" width="12.7109375" style="2" customWidth="1"/>
    <col min="12815" max="12815" width="13.42578125" style="2" customWidth="1"/>
    <col min="12816" max="12818" width="0" style="2" hidden="1" customWidth="1"/>
    <col min="12819" max="12819" width="7.7109375" style="2" customWidth="1"/>
    <col min="12820" max="12820" width="14.85546875" style="2" customWidth="1"/>
    <col min="12821" max="12821" width="11.5703125" style="2" customWidth="1"/>
    <col min="12822" max="13056" width="9.140625" style="2"/>
    <col min="13057" max="13057" width="5.5703125" style="2" customWidth="1"/>
    <col min="13058" max="13058" width="22.7109375" style="2" customWidth="1"/>
    <col min="13059" max="13059" width="5.140625" style="2" customWidth="1"/>
    <col min="13060" max="13060" width="5.5703125" style="2" customWidth="1"/>
    <col min="13061" max="13069" width="13.42578125" style="2" customWidth="1"/>
    <col min="13070" max="13070" width="12.7109375" style="2" customWidth="1"/>
    <col min="13071" max="13071" width="13.42578125" style="2" customWidth="1"/>
    <col min="13072" max="13074" width="0" style="2" hidden="1" customWidth="1"/>
    <col min="13075" max="13075" width="7.7109375" style="2" customWidth="1"/>
    <col min="13076" max="13076" width="14.85546875" style="2" customWidth="1"/>
    <col min="13077" max="13077" width="11.5703125" style="2" customWidth="1"/>
    <col min="13078" max="13312" width="9.140625" style="2"/>
    <col min="13313" max="13313" width="5.5703125" style="2" customWidth="1"/>
    <col min="13314" max="13314" width="22.7109375" style="2" customWidth="1"/>
    <col min="13315" max="13315" width="5.140625" style="2" customWidth="1"/>
    <col min="13316" max="13316" width="5.5703125" style="2" customWidth="1"/>
    <col min="13317" max="13325" width="13.42578125" style="2" customWidth="1"/>
    <col min="13326" max="13326" width="12.7109375" style="2" customWidth="1"/>
    <col min="13327" max="13327" width="13.42578125" style="2" customWidth="1"/>
    <col min="13328" max="13330" width="0" style="2" hidden="1" customWidth="1"/>
    <col min="13331" max="13331" width="7.7109375" style="2" customWidth="1"/>
    <col min="13332" max="13332" width="14.85546875" style="2" customWidth="1"/>
    <col min="13333" max="13333" width="11.5703125" style="2" customWidth="1"/>
    <col min="13334" max="13568" width="9.140625" style="2"/>
    <col min="13569" max="13569" width="5.5703125" style="2" customWidth="1"/>
    <col min="13570" max="13570" width="22.7109375" style="2" customWidth="1"/>
    <col min="13571" max="13571" width="5.140625" style="2" customWidth="1"/>
    <col min="13572" max="13572" width="5.5703125" style="2" customWidth="1"/>
    <col min="13573" max="13581" width="13.42578125" style="2" customWidth="1"/>
    <col min="13582" max="13582" width="12.7109375" style="2" customWidth="1"/>
    <col min="13583" max="13583" width="13.42578125" style="2" customWidth="1"/>
    <col min="13584" max="13586" width="0" style="2" hidden="1" customWidth="1"/>
    <col min="13587" max="13587" width="7.7109375" style="2" customWidth="1"/>
    <col min="13588" max="13588" width="14.85546875" style="2" customWidth="1"/>
    <col min="13589" max="13589" width="11.5703125" style="2" customWidth="1"/>
    <col min="13590" max="13824" width="9.140625" style="2"/>
    <col min="13825" max="13825" width="5.5703125" style="2" customWidth="1"/>
    <col min="13826" max="13826" width="22.7109375" style="2" customWidth="1"/>
    <col min="13827" max="13827" width="5.140625" style="2" customWidth="1"/>
    <col min="13828" max="13828" width="5.5703125" style="2" customWidth="1"/>
    <col min="13829" max="13837" width="13.42578125" style="2" customWidth="1"/>
    <col min="13838" max="13838" width="12.7109375" style="2" customWidth="1"/>
    <col min="13839" max="13839" width="13.42578125" style="2" customWidth="1"/>
    <col min="13840" max="13842" width="0" style="2" hidden="1" customWidth="1"/>
    <col min="13843" max="13843" width="7.7109375" style="2" customWidth="1"/>
    <col min="13844" max="13844" width="14.85546875" style="2" customWidth="1"/>
    <col min="13845" max="13845" width="11.5703125" style="2" customWidth="1"/>
    <col min="13846" max="14080" width="9.140625" style="2"/>
    <col min="14081" max="14081" width="5.5703125" style="2" customWidth="1"/>
    <col min="14082" max="14082" width="22.7109375" style="2" customWidth="1"/>
    <col min="14083" max="14083" width="5.140625" style="2" customWidth="1"/>
    <col min="14084" max="14084" width="5.5703125" style="2" customWidth="1"/>
    <col min="14085" max="14093" width="13.42578125" style="2" customWidth="1"/>
    <col min="14094" max="14094" width="12.7109375" style="2" customWidth="1"/>
    <col min="14095" max="14095" width="13.42578125" style="2" customWidth="1"/>
    <col min="14096" max="14098" width="0" style="2" hidden="1" customWidth="1"/>
    <col min="14099" max="14099" width="7.7109375" style="2" customWidth="1"/>
    <col min="14100" max="14100" width="14.85546875" style="2" customWidth="1"/>
    <col min="14101" max="14101" width="11.5703125" style="2" customWidth="1"/>
    <col min="14102" max="14336" width="9.140625" style="2"/>
    <col min="14337" max="14337" width="5.5703125" style="2" customWidth="1"/>
    <col min="14338" max="14338" width="22.7109375" style="2" customWidth="1"/>
    <col min="14339" max="14339" width="5.140625" style="2" customWidth="1"/>
    <col min="14340" max="14340" width="5.5703125" style="2" customWidth="1"/>
    <col min="14341" max="14349" width="13.42578125" style="2" customWidth="1"/>
    <col min="14350" max="14350" width="12.7109375" style="2" customWidth="1"/>
    <col min="14351" max="14351" width="13.42578125" style="2" customWidth="1"/>
    <col min="14352" max="14354" width="0" style="2" hidden="1" customWidth="1"/>
    <col min="14355" max="14355" width="7.7109375" style="2" customWidth="1"/>
    <col min="14356" max="14356" width="14.85546875" style="2" customWidth="1"/>
    <col min="14357" max="14357" width="11.5703125" style="2" customWidth="1"/>
    <col min="14358" max="14592" width="9.140625" style="2"/>
    <col min="14593" max="14593" width="5.5703125" style="2" customWidth="1"/>
    <col min="14594" max="14594" width="22.7109375" style="2" customWidth="1"/>
    <col min="14595" max="14595" width="5.140625" style="2" customWidth="1"/>
    <col min="14596" max="14596" width="5.5703125" style="2" customWidth="1"/>
    <col min="14597" max="14605" width="13.42578125" style="2" customWidth="1"/>
    <col min="14606" max="14606" width="12.7109375" style="2" customWidth="1"/>
    <col min="14607" max="14607" width="13.42578125" style="2" customWidth="1"/>
    <col min="14608" max="14610" width="0" style="2" hidden="1" customWidth="1"/>
    <col min="14611" max="14611" width="7.7109375" style="2" customWidth="1"/>
    <col min="14612" max="14612" width="14.85546875" style="2" customWidth="1"/>
    <col min="14613" max="14613" width="11.5703125" style="2" customWidth="1"/>
    <col min="14614" max="14848" width="9.140625" style="2"/>
    <col min="14849" max="14849" width="5.5703125" style="2" customWidth="1"/>
    <col min="14850" max="14850" width="22.7109375" style="2" customWidth="1"/>
    <col min="14851" max="14851" width="5.140625" style="2" customWidth="1"/>
    <col min="14852" max="14852" width="5.5703125" style="2" customWidth="1"/>
    <col min="14853" max="14861" width="13.42578125" style="2" customWidth="1"/>
    <col min="14862" max="14862" width="12.7109375" style="2" customWidth="1"/>
    <col min="14863" max="14863" width="13.42578125" style="2" customWidth="1"/>
    <col min="14864" max="14866" width="0" style="2" hidden="1" customWidth="1"/>
    <col min="14867" max="14867" width="7.7109375" style="2" customWidth="1"/>
    <col min="14868" max="14868" width="14.85546875" style="2" customWidth="1"/>
    <col min="14869" max="14869" width="11.5703125" style="2" customWidth="1"/>
    <col min="14870" max="15104" width="9.140625" style="2"/>
    <col min="15105" max="15105" width="5.5703125" style="2" customWidth="1"/>
    <col min="15106" max="15106" width="22.7109375" style="2" customWidth="1"/>
    <col min="15107" max="15107" width="5.140625" style="2" customWidth="1"/>
    <col min="15108" max="15108" width="5.5703125" style="2" customWidth="1"/>
    <col min="15109" max="15117" width="13.42578125" style="2" customWidth="1"/>
    <col min="15118" max="15118" width="12.7109375" style="2" customWidth="1"/>
    <col min="15119" max="15119" width="13.42578125" style="2" customWidth="1"/>
    <col min="15120" max="15122" width="0" style="2" hidden="1" customWidth="1"/>
    <col min="15123" max="15123" width="7.7109375" style="2" customWidth="1"/>
    <col min="15124" max="15124" width="14.85546875" style="2" customWidth="1"/>
    <col min="15125" max="15125" width="11.5703125" style="2" customWidth="1"/>
    <col min="15126" max="15360" width="9.140625" style="2"/>
    <col min="15361" max="15361" width="5.5703125" style="2" customWidth="1"/>
    <col min="15362" max="15362" width="22.7109375" style="2" customWidth="1"/>
    <col min="15363" max="15363" width="5.140625" style="2" customWidth="1"/>
    <col min="15364" max="15364" width="5.5703125" style="2" customWidth="1"/>
    <col min="15365" max="15373" width="13.42578125" style="2" customWidth="1"/>
    <col min="15374" max="15374" width="12.7109375" style="2" customWidth="1"/>
    <col min="15375" max="15375" width="13.42578125" style="2" customWidth="1"/>
    <col min="15376" max="15378" width="0" style="2" hidden="1" customWidth="1"/>
    <col min="15379" max="15379" width="7.7109375" style="2" customWidth="1"/>
    <col min="15380" max="15380" width="14.85546875" style="2" customWidth="1"/>
    <col min="15381" max="15381" width="11.5703125" style="2" customWidth="1"/>
    <col min="15382" max="15616" width="9.140625" style="2"/>
    <col min="15617" max="15617" width="5.5703125" style="2" customWidth="1"/>
    <col min="15618" max="15618" width="22.7109375" style="2" customWidth="1"/>
    <col min="15619" max="15619" width="5.140625" style="2" customWidth="1"/>
    <col min="15620" max="15620" width="5.5703125" style="2" customWidth="1"/>
    <col min="15621" max="15629" width="13.42578125" style="2" customWidth="1"/>
    <col min="15630" max="15630" width="12.7109375" style="2" customWidth="1"/>
    <col min="15631" max="15631" width="13.42578125" style="2" customWidth="1"/>
    <col min="15632" max="15634" width="0" style="2" hidden="1" customWidth="1"/>
    <col min="15635" max="15635" width="7.7109375" style="2" customWidth="1"/>
    <col min="15636" max="15636" width="14.85546875" style="2" customWidth="1"/>
    <col min="15637" max="15637" width="11.5703125" style="2" customWidth="1"/>
    <col min="15638" max="15872" width="9.140625" style="2"/>
    <col min="15873" max="15873" width="5.5703125" style="2" customWidth="1"/>
    <col min="15874" max="15874" width="22.7109375" style="2" customWidth="1"/>
    <col min="15875" max="15875" width="5.140625" style="2" customWidth="1"/>
    <col min="15876" max="15876" width="5.5703125" style="2" customWidth="1"/>
    <col min="15877" max="15885" width="13.42578125" style="2" customWidth="1"/>
    <col min="15886" max="15886" width="12.7109375" style="2" customWidth="1"/>
    <col min="15887" max="15887" width="13.42578125" style="2" customWidth="1"/>
    <col min="15888" max="15890" width="0" style="2" hidden="1" customWidth="1"/>
    <col min="15891" max="15891" width="7.7109375" style="2" customWidth="1"/>
    <col min="15892" max="15892" width="14.85546875" style="2" customWidth="1"/>
    <col min="15893" max="15893" width="11.5703125" style="2" customWidth="1"/>
    <col min="15894" max="16128" width="9.140625" style="2"/>
    <col min="16129" max="16129" width="5.5703125" style="2" customWidth="1"/>
    <col min="16130" max="16130" width="22.7109375" style="2" customWidth="1"/>
    <col min="16131" max="16131" width="5.140625" style="2" customWidth="1"/>
    <col min="16132" max="16132" width="5.5703125" style="2" customWidth="1"/>
    <col min="16133" max="16141" width="13.42578125" style="2" customWidth="1"/>
    <col min="16142" max="16142" width="12.7109375" style="2" customWidth="1"/>
    <col min="16143" max="16143" width="13.42578125" style="2" customWidth="1"/>
    <col min="16144" max="16146" width="0" style="2" hidden="1" customWidth="1"/>
    <col min="16147" max="16147" width="7.7109375" style="2" customWidth="1"/>
    <col min="16148" max="16148" width="14.85546875" style="2" customWidth="1"/>
    <col min="16149" max="16149" width="11.5703125" style="2" customWidth="1"/>
    <col min="16150" max="16384" width="9.140625" style="2"/>
  </cols>
  <sheetData>
    <row r="1" spans="1:20" ht="25.15" customHeight="1" thickBot="1" x14ac:dyDescent="0.3">
      <c r="A1" s="26" t="s">
        <v>0</v>
      </c>
      <c r="B1" s="26"/>
      <c r="C1" s="26"/>
      <c r="D1" s="26"/>
      <c r="E1" s="26"/>
      <c r="F1" s="27">
        <f>T6</f>
        <v>140800</v>
      </c>
      <c r="G1" s="27"/>
      <c r="H1" s="1"/>
      <c r="I1" s="2"/>
    </row>
    <row r="2" spans="1:20" ht="13.5" hidden="1" thickBot="1" x14ac:dyDescent="0.3">
      <c r="R2" s="2" t="s">
        <v>1</v>
      </c>
    </row>
    <row r="3" spans="1:20" ht="13.5" hidden="1" thickBot="1" x14ac:dyDescent="0.3">
      <c r="R3" s="2" t="s">
        <v>2</v>
      </c>
    </row>
    <row r="4" spans="1:20" s="1" customFormat="1" ht="38.25" x14ac:dyDescent="0.25">
      <c r="A4" s="28" t="s">
        <v>3</v>
      </c>
      <c r="B4" s="28" t="s">
        <v>4</v>
      </c>
      <c r="C4" s="28" t="s">
        <v>5</v>
      </c>
      <c r="D4" s="28"/>
      <c r="E4" s="12" t="s">
        <v>27</v>
      </c>
      <c r="F4" s="25" t="s">
        <v>6</v>
      </c>
      <c r="G4" s="12" t="s">
        <v>30</v>
      </c>
      <c r="H4" s="25" t="s">
        <v>6</v>
      </c>
      <c r="I4" s="12" t="s">
        <v>31</v>
      </c>
      <c r="J4" s="25" t="s">
        <v>6</v>
      </c>
      <c r="K4" s="12" t="s">
        <v>32</v>
      </c>
      <c r="L4" s="25" t="s">
        <v>6</v>
      </c>
      <c r="M4" s="12" t="s">
        <v>33</v>
      </c>
      <c r="N4" s="25" t="s">
        <v>6</v>
      </c>
      <c r="O4" s="25" t="s">
        <v>9</v>
      </c>
      <c r="P4" s="19" t="s">
        <v>10</v>
      </c>
      <c r="Q4" s="19" t="s">
        <v>11</v>
      </c>
      <c r="R4" s="19" t="s">
        <v>16</v>
      </c>
      <c r="S4" s="21" t="s">
        <v>12</v>
      </c>
      <c r="T4" s="23" t="s">
        <v>17</v>
      </c>
    </row>
    <row r="5" spans="1:20" s="1" customFormat="1" ht="31.9" customHeight="1" thickBot="1" x14ac:dyDescent="0.3">
      <c r="A5" s="29"/>
      <c r="B5" s="29"/>
      <c r="C5" s="30" t="s">
        <v>13</v>
      </c>
      <c r="D5" s="30" t="s">
        <v>14</v>
      </c>
      <c r="E5" s="31" t="s">
        <v>15</v>
      </c>
      <c r="F5" s="32"/>
      <c r="G5" s="31" t="s">
        <v>15</v>
      </c>
      <c r="H5" s="32"/>
      <c r="I5" s="31" t="s">
        <v>15</v>
      </c>
      <c r="J5" s="32"/>
      <c r="K5" s="31" t="s">
        <v>15</v>
      </c>
      <c r="L5" s="32"/>
      <c r="M5" s="31" t="s">
        <v>15</v>
      </c>
      <c r="N5" s="32"/>
      <c r="O5" s="32"/>
      <c r="P5" s="29"/>
      <c r="Q5" s="29"/>
      <c r="R5" s="29"/>
      <c r="S5" s="33"/>
      <c r="T5" s="34"/>
    </row>
    <row r="6" spans="1:20" ht="16.5" thickBot="1" x14ac:dyDescent="0.3">
      <c r="A6" s="35">
        <v>1</v>
      </c>
      <c r="B6" s="36" t="s">
        <v>29</v>
      </c>
      <c r="C6" s="37" t="s">
        <v>28</v>
      </c>
      <c r="D6" s="38">
        <v>20</v>
      </c>
      <c r="E6" s="39">
        <v>7600</v>
      </c>
      <c r="F6" s="40">
        <f t="shared" ref="F6" si="0">E6*D6</f>
        <v>152000</v>
      </c>
      <c r="G6" s="39">
        <v>6500</v>
      </c>
      <c r="H6" s="40">
        <f t="shared" ref="H6" si="1">G6*D6</f>
        <v>130000</v>
      </c>
      <c r="I6" s="39">
        <v>5100</v>
      </c>
      <c r="J6" s="40">
        <f t="shared" ref="J6" si="2">I6*D6</f>
        <v>102000</v>
      </c>
      <c r="K6" s="39">
        <v>7800</v>
      </c>
      <c r="L6" s="40">
        <f t="shared" ref="L6" si="3">K6*D6</f>
        <v>156000</v>
      </c>
      <c r="M6" s="39">
        <v>8200</v>
      </c>
      <c r="N6" s="40">
        <f t="shared" ref="N6" si="4">M6*D6</f>
        <v>164000</v>
      </c>
      <c r="O6" s="40">
        <f t="shared" ref="O6" si="5">AVERAGE(E6,G6,I6,K6,M6)</f>
        <v>7040</v>
      </c>
      <c r="P6" s="41">
        <f t="shared" ref="P6" si="6">COUNTA(E6,G6,I6,K6,M6)</f>
        <v>5</v>
      </c>
      <c r="Q6" s="41">
        <f t="shared" ref="Q6" si="7">SQRT((IF(E6&gt;0,POWER(E6-O6,2),0)+IF(G6&gt;0,POWER(G6-O6,2),0)+IF(I6&gt;0,POWER(I6-O6,2),0)+IF(K6&gt;0,POWER(K6-O6,2),0)+IF(M6&gt;0,POWER(M6-O6,2),0))/(P6-1))</f>
        <v>1254.1929676090517</v>
      </c>
      <c r="R6" s="41">
        <f t="shared" ref="R6" si="8">Q6/O6*100</f>
        <v>17.815241017174031</v>
      </c>
      <c r="S6" s="42" t="str">
        <f t="shared" ref="S6" si="9">IF(R6&lt;33,$R$2,$R$3)</f>
        <v>ОДН</v>
      </c>
      <c r="T6" s="43">
        <f t="shared" ref="T6" si="10">ROUND(SUM(E6,G6,I6,K6,M6)/P6,2)*D6</f>
        <v>140800</v>
      </c>
    </row>
    <row r="7" spans="1:20" ht="15.75" hidden="1" x14ac:dyDescent="0.25">
      <c r="A7" s="10"/>
      <c r="B7" s="15"/>
      <c r="C7" s="11"/>
      <c r="D7" s="18"/>
      <c r="E7" s="5"/>
      <c r="F7" s="6"/>
      <c r="G7" s="5"/>
      <c r="H7" s="6"/>
      <c r="I7" s="5"/>
      <c r="J7" s="6"/>
      <c r="K7" s="5"/>
      <c r="L7" s="6"/>
      <c r="M7" s="5"/>
      <c r="N7" s="6"/>
      <c r="O7" s="6"/>
      <c r="P7" s="7"/>
      <c r="Q7" s="7"/>
      <c r="R7" s="7"/>
      <c r="S7" s="8"/>
      <c r="T7" s="9"/>
    </row>
    <row r="8" spans="1:20" ht="15.75" hidden="1" x14ac:dyDescent="0.25">
      <c r="A8" s="10"/>
      <c r="B8" s="15"/>
      <c r="C8" s="11"/>
      <c r="D8" s="18"/>
      <c r="E8" s="5"/>
      <c r="F8" s="6"/>
      <c r="G8" s="5"/>
      <c r="H8" s="6"/>
      <c r="I8" s="5"/>
      <c r="J8" s="6"/>
      <c r="K8" s="5"/>
      <c r="L8" s="6"/>
      <c r="M8" s="5"/>
      <c r="N8" s="6"/>
      <c r="O8" s="6"/>
      <c r="P8" s="7"/>
      <c r="Q8" s="7"/>
      <c r="R8" s="7"/>
      <c r="S8" s="8"/>
      <c r="T8" s="9"/>
    </row>
    <row r="9" spans="1:20" ht="15.75" hidden="1" x14ac:dyDescent="0.25">
      <c r="A9" s="10"/>
      <c r="B9" s="15"/>
      <c r="C9" s="11"/>
      <c r="D9" s="18"/>
      <c r="E9" s="5"/>
      <c r="F9" s="6"/>
      <c r="G9" s="5"/>
      <c r="H9" s="6"/>
      <c r="I9" s="5"/>
      <c r="J9" s="6"/>
      <c r="K9" s="5"/>
      <c r="L9" s="6"/>
      <c r="M9" s="5"/>
      <c r="N9" s="6"/>
      <c r="O9" s="6"/>
      <c r="P9" s="7"/>
      <c r="Q9" s="7"/>
      <c r="R9" s="7"/>
      <c r="S9" s="8"/>
      <c r="T9" s="9"/>
    </row>
    <row r="10" spans="1:20" x14ac:dyDescent="0.25">
      <c r="J10" s="16"/>
      <c r="K10" s="16"/>
    </row>
    <row r="12" spans="1:20" x14ac:dyDescent="0.25">
      <c r="T12" s="17">
        <f>T10+E11</f>
        <v>0</v>
      </c>
    </row>
    <row r="13" spans="1:20" x14ac:dyDescent="0.25">
      <c r="T13" s="17"/>
    </row>
    <row r="14" spans="1:20" x14ac:dyDescent="0.25">
      <c r="E14" s="3" t="s">
        <v>26</v>
      </c>
      <c r="T14" s="17"/>
    </row>
    <row r="15" spans="1:20" x14ac:dyDescent="0.25">
      <c r="T15" s="17"/>
    </row>
    <row r="16" spans="1:20" x14ac:dyDescent="0.25">
      <c r="T16" s="17"/>
    </row>
    <row r="17" spans="20:20" x14ac:dyDescent="0.25">
      <c r="T17" s="17">
        <f>75000-T10</f>
        <v>75000</v>
      </c>
    </row>
    <row r="18" spans="20:20" x14ac:dyDescent="0.25">
      <c r="T18" s="17"/>
    </row>
    <row r="19" spans="20:20" x14ac:dyDescent="0.25">
      <c r="T19" s="17"/>
    </row>
  </sheetData>
  <mergeCells count="16">
    <mergeCell ref="Q4:Q5"/>
    <mergeCell ref="R4:R5"/>
    <mergeCell ref="S4:S5"/>
    <mergeCell ref="T4:T5"/>
    <mergeCell ref="H4:H5"/>
    <mergeCell ref="J4:J5"/>
    <mergeCell ref="L4:L5"/>
    <mergeCell ref="N4:N5"/>
    <mergeCell ref="O4:O5"/>
    <mergeCell ref="P4:P5"/>
    <mergeCell ref="A1:E1"/>
    <mergeCell ref="F1:G1"/>
    <mergeCell ref="A4:A5"/>
    <mergeCell ref="B4:B5"/>
    <mergeCell ref="C4:D4"/>
    <mergeCell ref="F4:F5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расчет под лимиты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2026-04-09T03:01:55Z</dcterms:modified>
</cp:coreProperties>
</file>