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igabyte\Desktop\Оля\2026г\противогазы\"/>
    </mc:Choice>
  </mc:AlternateContent>
  <bookViews>
    <workbookView xWindow="-120" yWindow="-120" windowWidth="20730" windowHeight="11160" tabRatio="50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6" i="1" l="1"/>
  <c r="J6" i="1" s="1"/>
  <c r="J12" i="1" s="1"/>
  <c r="H6" i="1"/>
  <c r="I6" i="1" l="1"/>
</calcChain>
</file>

<file path=xl/sharedStrings.xml><?xml version="1.0" encoding="utf-8"?>
<sst xmlns="http://schemas.openxmlformats.org/spreadsheetml/2006/main" count="30" uniqueCount="30">
  <si>
    <t>Обоснование начальной (максимальной) цены контракта</t>
  </si>
  <si>
    <t>Определение начальной максимальной цены осуществлено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2 октября 2013 г. N 567  (далее — Рекомендации) методом сопоставимых рыночных цен (анализа рынка), для чего в  соответствии с пунктом 3.7.3. Рекомендаций осуществлен поиск ценовой информации в реестре контрактов, заключенных заказчиками.</t>
  </si>
  <si>
    <t>№ п/п</t>
  </si>
  <si>
    <t>объект закупки</t>
  </si>
  <si>
    <t>Ед.изм.</t>
  </si>
  <si>
    <t>кол-во</t>
  </si>
  <si>
    <t>цена</t>
  </si>
  <si>
    <t>Источник информации</t>
  </si>
  <si>
    <t>средняя цена</t>
  </si>
  <si>
    <t>среднее квадратичное отклонение</t>
  </si>
  <si>
    <t>коэффициент вариации</t>
  </si>
  <si>
    <t>НМЦК</t>
  </si>
  <si>
    <t xml:space="preserve"> Противогаз </t>
  </si>
  <si>
    <t>Штука</t>
  </si>
  <si>
    <t>Итого</t>
  </si>
  <si>
    <t xml:space="preserve">В соответствии с пунктом 3.20 Рекомендаций в целях определения однородности совокупности значений выявленных цен, используемых в расчете НМЦК, определяется коэффициент вариации. </t>
  </si>
  <si>
    <t xml:space="preserve">Коэффициент вариации цены определяется по формуле: </t>
  </si>
  <si>
    <t>где:</t>
  </si>
  <si>
    <t>V - коэффициент вариации;</t>
  </si>
  <si>
    <t xml:space="preserve"> </t>
  </si>
  <si>
    <t>- среднее квадратичное отклонение;</t>
  </si>
  <si>
    <t xml:space="preserve">    - цена единицы товара, работы, услуги, указанная в источнике с номером i;</t>
  </si>
  <si>
    <t>&lt;ц&gt; - средняя арифметическая величина цены единицы товара, работы, услуги;</t>
  </si>
  <si>
    <t>n - количество значений, используемых в расчете.</t>
  </si>
  <si>
    <t>https://zakupki.gov.ru/epz/contract/contractCard/payment-info-and-target-of-order.html?reestrNumber=2590308435326000002&amp;contractInfoId=107957132</t>
  </si>
  <si>
    <t>https://zakupki.gov.ru/epz/contract/contractCard/payment-info-and-target-of-order.html?reestrNumber=1323401753425000105&amp;contractInfoId=105034851</t>
  </si>
  <si>
    <t>https://zakupki.gov.ru/epz/contract/contractCard/payment-info-and-target-of-order.html?reestrNumber=2780173270725000296&amp;contractInfoId=104689554</t>
  </si>
  <si>
    <t>https://zakupki.gov.ru/epz/contract/contractCard/payment-info-and-target-of-order.html?reestrNumber=1026100452125000023&amp;contractInfoId=104422480</t>
  </si>
  <si>
    <t>https://zakupki.gov.ru/epz/contract/contractCard/payment-info-and-target-of-order.html?reestrNumber=2213021331726000030&amp;contractInfoId=107990461</t>
  </si>
  <si>
    <t>https://zakupki.gov.ru/epz/contract/contractCard/payment-info-and-target-of-order.html?reestrNumber=3027702333626000062&amp;contractInfoId=107700369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</si>
</sst>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u/>
      <sz val="11"/>
      <color rgb="FF0000FF"/>
      <name val="Calibri"/>
      <family val="2"/>
      <charset val="204"/>
    </font>
    <font>
      <u/>
      <sz val="10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8" fillId="0" borderId="0" applyBorder="0" applyProtection="0"/>
    <xf numFmtId="0" fontId="6" fillId="0" borderId="0" applyBorder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7" fillId="0" borderId="0" xfId="2" applyFont="1" applyBorder="1" applyProtection="1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horizontal="right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5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9" fontId="2" fillId="0" borderId="3" xfId="1" applyFont="1" applyBorder="1" applyAlignment="1" applyProtection="1">
      <alignment horizontal="center" vertical="center"/>
    </xf>
    <xf numFmtId="4" fontId="2" fillId="0" borderId="3" xfId="1" applyNumberFormat="1" applyFont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264960</xdr:colOff>
      <xdr:row>15</xdr:row>
      <xdr:rowOff>100080</xdr:rowOff>
    </xdr:from>
    <xdr:to>
      <xdr:col>5</xdr:col>
      <xdr:colOff>1470240</xdr:colOff>
      <xdr:row>17</xdr:row>
      <xdr:rowOff>153000</xdr:rowOff>
    </xdr:to>
    <xdr:pic>
      <xdr:nvPicPr>
        <xdr:cNvPr id="2" name="Рисунок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78760" y="4151880"/>
          <a:ext cx="1205280" cy="4338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88920</xdr:colOff>
      <xdr:row>19</xdr:row>
      <xdr:rowOff>95040</xdr:rowOff>
    </xdr:from>
    <xdr:to>
      <xdr:col>2</xdr:col>
      <xdr:colOff>515880</xdr:colOff>
      <xdr:row>22</xdr:row>
      <xdr:rowOff>83880</xdr:rowOff>
    </xdr:to>
    <xdr:pic>
      <xdr:nvPicPr>
        <xdr:cNvPr id="3" name="Рисунок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80880" y="4893480"/>
          <a:ext cx="1584360" cy="545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0</xdr:colOff>
      <xdr:row>23</xdr:row>
      <xdr:rowOff>720</xdr:rowOff>
    </xdr:from>
    <xdr:to>
      <xdr:col>1</xdr:col>
      <xdr:colOff>150840</xdr:colOff>
      <xdr:row>24</xdr:row>
      <xdr:rowOff>37080</xdr:rowOff>
    </xdr:to>
    <xdr:pic>
      <xdr:nvPicPr>
        <xdr:cNvPr id="4" name="Рисунок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291960" y="5546160"/>
          <a:ext cx="150840" cy="226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view="pageBreakPreview" topLeftCell="A4" zoomScaleNormal="93" workbookViewId="0">
      <selection activeCell="F20" sqref="F20"/>
    </sheetView>
  </sheetViews>
  <sheetFormatPr defaultColWidth="8.7109375" defaultRowHeight="15" x14ac:dyDescent="0.25"/>
  <cols>
    <col min="1" max="1" width="4.140625" style="1" customWidth="1"/>
    <col min="2" max="2" width="16.42578125" style="1" customWidth="1"/>
    <col min="3" max="3" width="8" style="1" customWidth="1"/>
    <col min="4" max="4" width="7.5703125" style="1" customWidth="1"/>
    <col min="5" max="5" width="10.85546875" style="1" customWidth="1"/>
    <col min="6" max="6" width="62" style="2" customWidth="1"/>
    <col min="7" max="8" width="12.42578125" style="1" customWidth="1"/>
    <col min="9" max="10" width="13.28515625" style="1" customWidth="1"/>
    <col min="11" max="11" width="14.28515625" customWidth="1"/>
    <col min="12" max="12" width="11.7109375" customWidth="1"/>
    <col min="13" max="13" width="11" customWidth="1"/>
  </cols>
  <sheetData>
    <row r="1" spans="1:11" s="4" customFormat="1" ht="15.75" x14ac:dyDescent="0.25">
      <c r="A1" s="1"/>
      <c r="B1" s="26" t="s">
        <v>0</v>
      </c>
      <c r="C1" s="26"/>
      <c r="D1" s="26"/>
      <c r="E1" s="26"/>
      <c r="F1" s="26"/>
      <c r="G1" s="26"/>
      <c r="H1" s="26"/>
      <c r="I1" s="26"/>
      <c r="J1" s="26"/>
    </row>
    <row r="2" spans="1:11" s="4" customFormat="1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</row>
    <row r="3" spans="1:11" ht="57" customHeight="1" x14ac:dyDescent="0.25">
      <c r="B3" s="24" t="s">
        <v>1</v>
      </c>
      <c r="C3" s="24"/>
      <c r="D3" s="24"/>
      <c r="E3" s="24"/>
      <c r="F3" s="24"/>
      <c r="G3" s="24"/>
      <c r="H3" s="24"/>
      <c r="I3" s="24"/>
      <c r="J3" s="24"/>
    </row>
    <row r="4" spans="1:11" x14ac:dyDescent="0.25">
      <c r="B4" s="27"/>
      <c r="C4" s="27"/>
      <c r="D4" s="27"/>
      <c r="E4" s="27"/>
      <c r="F4" s="27"/>
      <c r="G4" s="27"/>
      <c r="H4" s="27"/>
      <c r="I4" s="27"/>
      <c r="J4" s="27"/>
    </row>
    <row r="5" spans="1:11" ht="38.25" x14ac:dyDescent="0.25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</row>
    <row r="6" spans="1:11" ht="34.35" customHeight="1" x14ac:dyDescent="0.25">
      <c r="A6" s="20">
        <v>1</v>
      </c>
      <c r="B6" s="21" t="s">
        <v>12</v>
      </c>
      <c r="C6" s="22" t="s">
        <v>13</v>
      </c>
      <c r="D6" s="22">
        <v>1008</v>
      </c>
      <c r="E6" s="17">
        <v>7450</v>
      </c>
      <c r="F6" s="6" t="s">
        <v>24</v>
      </c>
      <c r="G6" s="23">
        <f>ROUND(AVERAGE(E6:E11),2)</f>
        <v>6008.13</v>
      </c>
      <c r="H6" s="22">
        <f>_xlfn.STDEV.S(E6:E11)</f>
        <v>1414.0280194810175</v>
      </c>
      <c r="I6" s="28">
        <f>H6/G6</f>
        <v>0.23535243403205613</v>
      </c>
      <c r="J6" s="29">
        <f>G6*D6</f>
        <v>6056195.04</v>
      </c>
    </row>
    <row r="7" spans="1:11" ht="30.6" customHeight="1" x14ac:dyDescent="0.25">
      <c r="A7" s="20"/>
      <c r="B7" s="21"/>
      <c r="C7" s="22"/>
      <c r="D7" s="22"/>
      <c r="E7" s="17">
        <v>6571.87</v>
      </c>
      <c r="F7" s="6" t="s">
        <v>25</v>
      </c>
      <c r="G7" s="22"/>
      <c r="H7" s="22"/>
      <c r="I7" s="28"/>
      <c r="J7" s="29"/>
    </row>
    <row r="8" spans="1:11" ht="30.6" customHeight="1" x14ac:dyDescent="0.25">
      <c r="A8" s="20"/>
      <c r="B8" s="21"/>
      <c r="C8" s="22"/>
      <c r="D8" s="22"/>
      <c r="E8" s="17">
        <v>6546.8</v>
      </c>
      <c r="F8" s="6" t="s">
        <v>27</v>
      </c>
      <c r="G8" s="22"/>
      <c r="H8" s="22"/>
      <c r="I8" s="28"/>
      <c r="J8" s="29"/>
    </row>
    <row r="9" spans="1:11" ht="30.6" customHeight="1" x14ac:dyDescent="0.25">
      <c r="A9" s="20"/>
      <c r="B9" s="21"/>
      <c r="C9" s="22"/>
      <c r="D9" s="22"/>
      <c r="E9" s="17">
        <v>6338.69</v>
      </c>
      <c r="F9" s="6" t="s">
        <v>29</v>
      </c>
      <c r="G9" s="22"/>
      <c r="H9" s="22"/>
      <c r="I9" s="28"/>
      <c r="J9" s="29"/>
    </row>
    <row r="10" spans="1:11" ht="30.6" customHeight="1" x14ac:dyDescent="0.25">
      <c r="A10" s="20"/>
      <c r="B10" s="21"/>
      <c r="C10" s="22"/>
      <c r="D10" s="22"/>
      <c r="E10" s="17">
        <v>3332</v>
      </c>
      <c r="F10" s="6" t="s">
        <v>28</v>
      </c>
      <c r="G10" s="22"/>
      <c r="H10" s="22"/>
      <c r="I10" s="28"/>
      <c r="J10" s="29"/>
    </row>
    <row r="11" spans="1:11" ht="34.35" customHeight="1" x14ac:dyDescent="0.25">
      <c r="A11" s="20"/>
      <c r="B11" s="21"/>
      <c r="C11" s="22"/>
      <c r="D11" s="22"/>
      <c r="E11" s="18">
        <v>5809.4411589403999</v>
      </c>
      <c r="F11" s="6" t="s">
        <v>26</v>
      </c>
      <c r="G11" s="22"/>
      <c r="H11" s="22"/>
      <c r="I11" s="28"/>
      <c r="J11" s="29"/>
    </row>
    <row r="12" spans="1:11" x14ac:dyDescent="0.25">
      <c r="A12" s="8"/>
      <c r="B12" s="7" t="s">
        <v>14</v>
      </c>
      <c r="C12" s="8"/>
      <c r="D12" s="8"/>
      <c r="E12" s="9"/>
      <c r="F12" s="9"/>
      <c r="G12" s="8"/>
      <c r="H12" s="8"/>
      <c r="I12" s="8"/>
      <c r="J12" s="19">
        <f>SUM(J6:J11)</f>
        <v>6056195.04</v>
      </c>
      <c r="K12" s="10"/>
    </row>
    <row r="13" spans="1:11" x14ac:dyDescent="0.25">
      <c r="B13" s="10"/>
      <c r="C13" s="10"/>
      <c r="D13" s="10"/>
      <c r="E13" s="10"/>
      <c r="F13" s="11"/>
      <c r="G13" s="10"/>
      <c r="H13" s="10"/>
      <c r="I13" s="10"/>
      <c r="J13" s="10"/>
    </row>
    <row r="14" spans="1:11" ht="16.5" customHeight="1" x14ac:dyDescent="0.25">
      <c r="E14" s="10"/>
      <c r="F14" s="11"/>
    </row>
    <row r="15" spans="1:11" ht="32.25" customHeight="1" x14ac:dyDescent="0.25">
      <c r="B15" s="24" t="s">
        <v>15</v>
      </c>
      <c r="C15" s="24"/>
      <c r="D15" s="24"/>
      <c r="E15" s="24"/>
      <c r="F15" s="24"/>
      <c r="G15" s="24"/>
      <c r="H15" s="24"/>
      <c r="I15" s="24"/>
      <c r="J15" s="24"/>
    </row>
    <row r="16" spans="1:11" x14ac:dyDescent="0.25">
      <c r="B16" s="5"/>
      <c r="C16" s="5"/>
      <c r="D16" s="5"/>
      <c r="E16" s="10"/>
      <c r="F16" s="11"/>
      <c r="G16" s="5"/>
      <c r="H16" s="5"/>
      <c r="I16" s="5"/>
      <c r="J16" s="5"/>
    </row>
    <row r="17" spans="2:10" x14ac:dyDescent="0.25">
      <c r="B17" s="10" t="s">
        <v>16</v>
      </c>
      <c r="C17" s="10"/>
      <c r="D17" s="10"/>
      <c r="E17" s="12"/>
      <c r="F17" s="12"/>
      <c r="G17" s="10"/>
      <c r="H17" s="13"/>
      <c r="I17" s="10"/>
      <c r="J17" s="10"/>
    </row>
    <row r="18" spans="2:10" x14ac:dyDescent="0.25">
      <c r="B18" s="14" t="s">
        <v>17</v>
      </c>
      <c r="C18" s="10"/>
      <c r="D18" s="10"/>
      <c r="E18" s="12"/>
      <c r="F18" s="12"/>
      <c r="G18" s="10"/>
      <c r="H18" s="10"/>
      <c r="I18" s="10"/>
      <c r="J18" s="10"/>
    </row>
    <row r="19" spans="2:10" x14ac:dyDescent="0.25">
      <c r="B19" s="12" t="s">
        <v>18</v>
      </c>
      <c r="C19" s="12"/>
      <c r="D19" s="12"/>
      <c r="E19" s="10"/>
      <c r="F19" s="11"/>
      <c r="G19" s="10"/>
      <c r="H19" s="10"/>
      <c r="I19" s="10"/>
      <c r="J19" s="10"/>
    </row>
    <row r="20" spans="2:10" x14ac:dyDescent="0.25">
      <c r="B20" s="10"/>
      <c r="C20" s="10"/>
      <c r="D20" s="10"/>
      <c r="E20" s="10"/>
      <c r="F20" s="11"/>
      <c r="G20" s="10"/>
      <c r="H20" s="10"/>
      <c r="I20" s="10"/>
      <c r="J20" s="10"/>
    </row>
    <row r="21" spans="2:10" x14ac:dyDescent="0.25">
      <c r="B21" s="10" t="s">
        <v>19</v>
      </c>
      <c r="C21" s="10"/>
      <c r="D21" s="10"/>
      <c r="E21" s="12"/>
      <c r="F21" s="12"/>
      <c r="G21" s="10"/>
      <c r="H21" s="10"/>
      <c r="I21" s="10"/>
      <c r="J21" s="10"/>
    </row>
    <row r="22" spans="2:10" x14ac:dyDescent="0.25">
      <c r="B22" s="3"/>
      <c r="D22" s="12" t="s">
        <v>20</v>
      </c>
      <c r="E22" s="12"/>
      <c r="F22" s="12"/>
      <c r="G22" s="10"/>
      <c r="H22" s="10"/>
      <c r="I22" s="10"/>
      <c r="J22" s="10"/>
    </row>
    <row r="23" spans="2:10" x14ac:dyDescent="0.25">
      <c r="B23" s="10"/>
      <c r="C23" s="10"/>
      <c r="D23" s="10"/>
      <c r="E23" s="12"/>
      <c r="F23" s="12"/>
      <c r="G23" s="10"/>
      <c r="H23" s="10"/>
      <c r="I23" s="10"/>
      <c r="J23" s="10"/>
    </row>
    <row r="24" spans="2:10" x14ac:dyDescent="0.25">
      <c r="B24" s="12" t="s">
        <v>21</v>
      </c>
      <c r="C24" s="12"/>
      <c r="D24" s="12"/>
      <c r="E24" s="5"/>
      <c r="F24" s="5"/>
      <c r="G24" s="12"/>
      <c r="H24" s="10"/>
      <c r="I24" s="10"/>
      <c r="J24" s="10"/>
    </row>
    <row r="25" spans="2:10" x14ac:dyDescent="0.25">
      <c r="B25" s="12" t="s">
        <v>22</v>
      </c>
      <c r="C25" s="12"/>
      <c r="D25" s="12"/>
      <c r="E25" s="10"/>
      <c r="F25" s="11"/>
      <c r="G25" s="12"/>
      <c r="H25" s="10"/>
      <c r="I25" s="10"/>
      <c r="J25" s="10"/>
    </row>
    <row r="26" spans="2:10" ht="19.5" customHeight="1" x14ac:dyDescent="0.25">
      <c r="B26" s="12" t="s">
        <v>23</v>
      </c>
      <c r="C26" s="12"/>
      <c r="D26" s="12"/>
      <c r="E26" s="10"/>
      <c r="G26" s="10"/>
      <c r="H26" s="10"/>
      <c r="I26" s="10"/>
      <c r="J26" s="10"/>
    </row>
    <row r="27" spans="2:10" x14ac:dyDescent="0.25">
      <c r="B27" s="25"/>
      <c r="C27" s="25"/>
      <c r="D27" s="25"/>
      <c r="E27" s="25"/>
      <c r="F27" s="25"/>
      <c r="G27" s="25"/>
      <c r="H27" s="25"/>
      <c r="I27" s="25"/>
      <c r="J27" s="25"/>
    </row>
    <row r="28" spans="2:10" x14ac:dyDescent="0.25">
      <c r="B28" s="5"/>
      <c r="C28" s="5"/>
      <c r="D28" s="5"/>
      <c r="G28" s="5"/>
      <c r="H28" s="5"/>
      <c r="I28" s="5"/>
      <c r="J28" s="5"/>
    </row>
    <row r="29" spans="2:10" x14ac:dyDescent="0.25">
      <c r="B29" s="10"/>
      <c r="C29" s="10"/>
      <c r="D29" s="10"/>
      <c r="G29" s="10"/>
      <c r="H29" s="10"/>
      <c r="I29" s="10"/>
      <c r="J29" s="10"/>
    </row>
    <row r="30" spans="2:10" x14ac:dyDescent="0.25">
      <c r="B30" s="10"/>
      <c r="C30" s="10"/>
      <c r="D30" s="10"/>
      <c r="F30" s="15"/>
      <c r="G30" s="10"/>
      <c r="I30" s="10"/>
      <c r="J30" s="10"/>
    </row>
    <row r="34" spans="2:6" x14ac:dyDescent="0.25">
      <c r="B34" s="10"/>
      <c r="F34" s="16"/>
    </row>
    <row r="35" spans="2:6" x14ac:dyDescent="0.25">
      <c r="B35" s="10"/>
    </row>
  </sheetData>
  <mergeCells count="13">
    <mergeCell ref="B15:J15"/>
    <mergeCell ref="B27:J27"/>
    <mergeCell ref="B1:J1"/>
    <mergeCell ref="B3:J3"/>
    <mergeCell ref="B4:J4"/>
    <mergeCell ref="H6:H11"/>
    <mergeCell ref="I6:I11"/>
    <mergeCell ref="J6:J11"/>
    <mergeCell ref="A6:A11"/>
    <mergeCell ref="B6:B11"/>
    <mergeCell ref="C6:C11"/>
    <mergeCell ref="D6:D11"/>
    <mergeCell ref="G6:G11"/>
  </mergeCells>
  <pageMargins left="0.70833333333333304" right="0.70833333333333304" top="0.74791666666666701" bottom="0.74791666666666701" header="0.51180555555555496" footer="0.51180555555555496"/>
  <pageSetup paperSize="9" scale="81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>
      <selection activeCell="A2" sqref="A2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100" workbookViewId="0">
      <selection activeCell="H18" sqref="H18"/>
    </sheetView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 &amp; SanBuild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MTC2</dc:creator>
  <dc:description/>
  <cp:lastModifiedBy>Gigabyte</cp:lastModifiedBy>
  <cp:revision>7</cp:revision>
  <cp:lastPrinted>2026-04-07T06:31:00Z</cp:lastPrinted>
  <dcterms:created xsi:type="dcterms:W3CDTF">2014-02-21T07:04:11Z</dcterms:created>
  <dcterms:modified xsi:type="dcterms:W3CDTF">2026-04-07T12:43:15Z</dcterms:modified>
  <dc:language>ru-RU</dc:language>
</cp:coreProperties>
</file>