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.shcheglova\Desktop\Новая папка\"/>
    </mc:Choice>
  </mc:AlternateContent>
  <xr:revisionPtr revIDLastSave="0" documentId="13_ncr:1_{FDC9EDE4-C006-4320-B9E1-26526D374E73}" xr6:coauthVersionLast="47" xr6:coauthVersionMax="47" xr10:uidLastSave="{00000000-0000-0000-0000-000000000000}"/>
  <bookViews>
    <workbookView xWindow="3465" yWindow="3465" windowWidth="38700" windowHeight="15435" xr2:uid="{00000000-000D-0000-FFFF-FFFF00000000}"/>
  </bookViews>
  <sheets>
    <sheet name="Расчет цены" sheetId="9" r:id="rId1"/>
  </sheets>
  <definedNames>
    <definedName name="_xlnm.Print_Area" localSheetId="0">'Расчет цены'!$A$1:$M$19</definedName>
  </definedNames>
  <calcPr calcId="191029"/>
</workbook>
</file>

<file path=xl/calcChain.xml><?xml version="1.0" encoding="utf-8"?>
<calcChain xmlns="http://schemas.openxmlformats.org/spreadsheetml/2006/main">
  <c r="I6" i="9" l="1"/>
  <c r="Q6" i="9" l="1"/>
  <c r="Q7" i="9"/>
  <c r="Q8" i="9"/>
  <c r="Q9" i="9"/>
  <c r="Q10" i="9"/>
  <c r="Q11" i="9"/>
  <c r="Q12" i="9"/>
  <c r="P6" i="9"/>
  <c r="P7" i="9"/>
  <c r="P8" i="9"/>
  <c r="P9" i="9"/>
  <c r="P10" i="9"/>
  <c r="P11" i="9"/>
  <c r="P12" i="9"/>
  <c r="O7" i="9"/>
  <c r="O8" i="9"/>
  <c r="O9" i="9"/>
  <c r="O10" i="9"/>
  <c r="O11" i="9"/>
  <c r="O12" i="9"/>
  <c r="O6" i="9"/>
  <c r="Q13" i="9" l="1"/>
  <c r="P13" i="9"/>
  <c r="M7" i="9"/>
  <c r="M9" i="9"/>
  <c r="M11" i="9"/>
  <c r="M12" i="9"/>
  <c r="M6" i="9"/>
  <c r="L6" i="9"/>
  <c r="L7" i="9"/>
  <c r="L8" i="9"/>
  <c r="L9" i="9"/>
  <c r="L10" i="9"/>
  <c r="L11" i="9"/>
  <c r="L12" i="9"/>
  <c r="I7" i="9"/>
  <c r="J7" i="9" s="1"/>
  <c r="K7" i="9" s="1"/>
  <c r="I8" i="9"/>
  <c r="J8" i="9" s="1"/>
  <c r="K8" i="9" s="1"/>
  <c r="I9" i="9"/>
  <c r="J9" i="9" s="1"/>
  <c r="K9" i="9" s="1"/>
  <c r="I10" i="9"/>
  <c r="J10" i="9" s="1"/>
  <c r="K10" i="9" s="1"/>
  <c r="I11" i="9"/>
  <c r="J11" i="9" s="1"/>
  <c r="K11" i="9" s="1"/>
  <c r="I12" i="9"/>
  <c r="J12" i="9" s="1"/>
  <c r="K12" i="9" s="1"/>
  <c r="J6" i="9"/>
  <c r="K6" i="9" s="1"/>
  <c r="M13" i="9" l="1"/>
  <c r="O13" i="9"/>
</calcChain>
</file>

<file path=xl/sharedStrings.xml><?xml version="1.0" encoding="utf-8"?>
<sst xmlns="http://schemas.openxmlformats.org/spreadsheetml/2006/main" count="48" uniqueCount="41">
  <si>
    <t xml:space="preserve">Обоснование начальной (максимальной) цены контракта
</t>
  </si>
  <si>
    <t>Используемый метод определения НМЦК :</t>
  </si>
  <si>
    <t>№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</si>
  <si>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</si>
  <si>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</si>
  <si>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</si>
  <si>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</si>
  <si>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</si>
  <si>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</si>
  <si>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(должность)</t>
  </si>
  <si>
    <t>(подпись/расшифровка подписи)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</si>
  <si>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</si>
  <si>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t>Составил:</t>
  </si>
  <si>
    <t>Начальная (максимальная) цена контракта определена в соответствии с требованиями статьи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 и с учётом методических рекомендаций по применению методов определения начальной (максимальной) цены контракта, утверждённых приказом Минэкономразвития России 
от 02.10.2013 № 567. 
Расчет НМЦК произведен методом сопоставимых рыночных цен (анализа рынка).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</si>
  <si>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</si>
  <si>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товара</t>
  </si>
  <si>
    <t>Источник 1</t>
  </si>
  <si>
    <t>Источник 2</t>
  </si>
  <si>
    <t>Источник 3</t>
  </si>
  <si>
    <t>штука</t>
  </si>
  <si>
    <t>комплект</t>
  </si>
  <si>
    <t>Средняя сумма цен за единицу, с учетом НДС  (руб.)</t>
  </si>
  <si>
    <t>Итого НМЦК сумм цен за единицу продукции составляет, руб.</t>
  </si>
  <si>
    <t>Коммерческие предложения (руб./ед.изм.) с учетом НДС</t>
  </si>
  <si>
    <t>Дата составления</t>
  </si>
  <si>
    <t>ОКПД 2 / КТРУ</t>
  </si>
  <si>
    <t>Начальник отдела закупок</t>
  </si>
  <si>
    <t>Прудников Р.А.</t>
  </si>
  <si>
    <t>Респиратор Р-2У, или эквивалент</t>
  </si>
  <si>
    <t>Противогаз гражданский УЗС ВК ЭКРАН (фильтр ВК 320), 
или эквивалент</t>
  </si>
  <si>
    <t>Поставка средств индивидуальной защиты для нужд ФГБУ "Связист" в 2026г.</t>
  </si>
  <si>
    <t>Пакет индивидуальный противохимический ИПП-11 или эквивалент</t>
  </si>
  <si>
    <t>Универсальный фильтрующий малогабаритный самоспасатель (УФМС) «Шанс» - ЕУ (фильтры ФСЭ-С) ч/м или эквивалент</t>
  </si>
  <si>
    <t>Костюм для защиты от химических воздействий Л-1 серый, размер 4, ткань ПВХ или эквивалент</t>
  </si>
  <si>
    <t>Комплект знаков ограждения КЗО-1М или эквивалент</t>
  </si>
  <si>
    <t>ИДК-1М индивидуальный дегазационный комплект или эквивалент</t>
  </si>
  <si>
    <t xml:space="preserve">32.99.11.110/
32.99.11.110-00000003
</t>
  </si>
  <si>
    <t>32.99.11.199/-</t>
  </si>
  <si>
    <t xml:space="preserve">32.99.11.120/
32.99.11.120-00000003
</t>
  </si>
  <si>
    <t>32.99.59.000/-</t>
  </si>
  <si>
    <t xml:space="preserve">32.99.11.199/-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</si>
</sst>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00000"/>
  </numFmts>
  <fonts count="16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164" fontId="14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Alignment="1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3" fillId="0" borderId="2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/>
    <xf numFmtId="165" fontId="5" fillId="0" borderId="0" xfId="2" applyNumberFormat="1" applyFont="1"/>
    <xf numFmtId="4" fontId="4" fillId="0" borderId="2" xfId="2" applyNumberFormat="1" applyFont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horizontal="center" wrapText="1"/>
      <protection locked="0"/>
    </xf>
    <xf numFmtId="4" fontId="5" fillId="0" borderId="0" xfId="2" applyNumberFormat="1" applyFont="1"/>
    <xf numFmtId="4" fontId="5" fillId="0" borderId="0" xfId="2" applyNumberFormat="1" applyFont="1" applyAlignment="1">
      <alignment horizontal="left" wrapText="1"/>
    </xf>
    <xf numFmtId="0" fontId="5" fillId="0" borderId="0" xfId="2" applyFont="1" applyAlignment="1">
      <alignment horizontal="left" wrapText="1"/>
    </xf>
    <xf numFmtId="4" fontId="4" fillId="0" borderId="0" xfId="2" applyNumberFormat="1" applyFont="1" applyAlignment="1">
      <alignment horizontal="center" vertical="center"/>
    </xf>
    <xf numFmtId="0" fontId="4" fillId="0" borderId="5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center" vertical="top" wrapText="1"/>
    </xf>
    <xf numFmtId="4" fontId="3" fillId="0" borderId="3" xfId="2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Alignment="1" applyProtection="1">
      <alignment horizontal="center" vertical="top" wrapText="1"/>
      <protection locked="0"/>
    </xf>
    <xf numFmtId="14" fontId="4" fillId="0" borderId="0" xfId="2" applyNumberFormat="1" applyFont="1" applyAlignment="1" applyProtection="1">
      <alignment vertical="top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4" fillId="2" borderId="12" xfId="2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 wrapText="1"/>
    </xf>
    <xf numFmtId="164" fontId="4" fillId="0" borderId="0" xfId="3" applyFont="1"/>
    <xf numFmtId="4" fontId="4" fillId="0" borderId="0" xfId="2" applyNumberFormat="1" applyFont="1" applyAlignment="1" applyProtection="1">
      <alignment vertical="center"/>
      <protection locked="0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2" fontId="3" fillId="0" borderId="11" xfId="2" applyNumberFormat="1" applyFont="1" applyBorder="1" applyAlignment="1">
      <alignment horizontal="center" vertical="top" wrapText="1"/>
    </xf>
    <xf numFmtId="2" fontId="3" fillId="0" borderId="5" xfId="2" applyNumberFormat="1" applyFont="1" applyBorder="1" applyAlignment="1">
      <alignment horizontal="center" vertical="top" wrapText="1"/>
    </xf>
    <xf numFmtId="4" fontId="3" fillId="0" borderId="4" xfId="2" applyNumberFormat="1" applyFont="1" applyBorder="1" applyAlignment="1">
      <alignment horizontal="right" vertical="center" wrapText="1"/>
    </xf>
    <xf numFmtId="4" fontId="3" fillId="0" borderId="6" xfId="2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4313" name="Picture 1">
          <a:extLst>
            <a:ext uri="{FF2B5EF4-FFF2-40B4-BE49-F238E27FC236}">
              <a16:creationId xmlns:a16="http://schemas.microsoft.com/office/drawing/2014/main" id="{0900C1A1-D089-40B7-B908-624C7BDB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29908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4314" name="Picture 2">
          <a:extLst>
            <a:ext uri="{FF2B5EF4-FFF2-40B4-BE49-F238E27FC236}">
              <a16:creationId xmlns:a16="http://schemas.microsoft.com/office/drawing/2014/main" id="{17FF3A5F-EBA0-4611-B460-FEF78116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2962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1461407</xdr:colOff>
      <xdr:row>4</xdr:row>
      <xdr:rowOff>1450523</xdr:rowOff>
    </xdr:from>
    <xdr:to>
      <xdr:col>11</xdr:col>
      <xdr:colOff>2947307</xdr:colOff>
      <xdr:row>4</xdr:row>
      <xdr:rowOff>1812473</xdr:rowOff>
    </xdr:to>
    <xdr:pic>
      <xdr:nvPicPr>
        <xdr:cNvPr id="4315" name="Picture 5">
          <a:extLst>
            <a:ext uri="{FF2B5EF4-FFF2-40B4-BE49-F238E27FC236}">
              <a16:creationId xmlns:a16="http://schemas.microsoft.com/office/drawing/2014/main" id="{B5096E11-D42B-4CFB-A07E-4921E8E7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1657" y="452573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1613807</xdr:colOff>
      <xdr:row>4</xdr:row>
      <xdr:rowOff>1005568</xdr:rowOff>
    </xdr:from>
    <xdr:to>
      <xdr:col>11</xdr:col>
      <xdr:colOff>1766207</xdr:colOff>
      <xdr:row>4</xdr:row>
      <xdr:rowOff>1234168</xdr:rowOff>
    </xdr:to>
    <xdr:pic>
      <xdr:nvPicPr>
        <xdr:cNvPr id="4316" name="Picture 6">
          <a:extLst>
            <a:ext uri="{FF2B5EF4-FFF2-40B4-BE49-F238E27FC236}">
              <a16:creationId xmlns:a16="http://schemas.microsoft.com/office/drawing/2014/main" id="{7B87EFAF-EF1D-4170-A43D-912312F4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7843" y="3903889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tabSelected="1" topLeftCell="A4" zoomScale="55" zoomScaleNormal="55" workbookViewId="0">
      <selection activeCell="E9" sqref="E9"/>
    </sheetView>
  </sheetViews>
  <sheetFormatPr defaultColWidth="9.140625" defaultRowHeight="12.75" x14ac:dyDescent="0.2"/>
  <cols>
    <col min="1" max="1" width="4.42578125" style="8" customWidth="1"/>
    <col min="2" max="2" width="46.28515625" style="16" customWidth="1"/>
    <col min="3" max="3" width="32.5703125" style="16" customWidth="1"/>
    <col min="4" max="4" width="17.85546875" style="8" customWidth="1"/>
    <col min="5" max="5" width="14.42578125" style="8" customWidth="1"/>
    <col min="6" max="6" width="20.5703125" style="14" customWidth="1"/>
    <col min="7" max="7" width="21.85546875" style="8" customWidth="1"/>
    <col min="8" max="8" width="22.140625" style="8" customWidth="1"/>
    <col min="9" max="9" width="20.42578125" style="8" customWidth="1"/>
    <col min="10" max="10" width="20" style="8" customWidth="1"/>
    <col min="11" max="11" width="26.7109375" style="8" customWidth="1"/>
    <col min="12" max="12" width="47.28515625" style="8" customWidth="1"/>
    <col min="13" max="13" width="20.140625" style="8" customWidth="1"/>
    <col min="14" max="14" width="8.7109375" style="8" customWidth="1"/>
    <col min="15" max="17" width="19.42578125" style="8" hidden="1" customWidth="1"/>
    <col min="18" max="16384" width="9.140625" style="8"/>
  </cols>
  <sheetData>
    <row r="1" spans="1:17" s="6" customFormat="1" ht="36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7" s="7" customFormat="1" ht="60" customHeight="1" x14ac:dyDescent="0.3">
      <c r="A2" s="37" t="s">
        <v>30</v>
      </c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7" s="7" customFormat="1" ht="107.25" customHeight="1" x14ac:dyDescent="0.3">
      <c r="A3" s="5"/>
      <c r="B3" s="4" t="s">
        <v>1</v>
      </c>
      <c r="C3" s="4"/>
      <c r="D3" s="41" t="s">
        <v>13</v>
      </c>
      <c r="E3" s="41"/>
      <c r="F3" s="41"/>
      <c r="G3" s="41"/>
      <c r="H3" s="41"/>
      <c r="I3" s="41"/>
      <c r="J3" s="41"/>
      <c r="K3" s="41"/>
      <c r="L3" s="41"/>
      <c r="M3" s="41"/>
    </row>
    <row r="4" spans="1:17" ht="39" customHeight="1" x14ac:dyDescent="0.2">
      <c r="A4" s="33" t="s">
        <v>2</v>
      </c>
      <c r="B4" s="34" t="s">
        <v>15</v>
      </c>
      <c r="C4" s="34" t="s">
        <v>25</v>
      </c>
      <c r="D4" s="36" t="s">
        <v>3</v>
      </c>
      <c r="E4" s="36" t="s">
        <v>4</v>
      </c>
      <c r="F4" s="40" t="s">
        <v>23</v>
      </c>
      <c r="G4" s="37"/>
      <c r="H4" s="37"/>
      <c r="I4" s="42" t="s">
        <v>5</v>
      </c>
      <c r="J4" s="43"/>
      <c r="K4" s="43"/>
      <c r="L4" s="47" t="s">
        <v>6</v>
      </c>
      <c r="M4" s="47"/>
    </row>
    <row r="5" spans="1:17" ht="166.5" customHeight="1" x14ac:dyDescent="0.2">
      <c r="A5" s="33"/>
      <c r="B5" s="35"/>
      <c r="C5" s="35"/>
      <c r="D5" s="35"/>
      <c r="E5" s="35"/>
      <c r="F5" s="20" t="s">
        <v>16</v>
      </c>
      <c r="G5" s="20" t="s">
        <v>17</v>
      </c>
      <c r="H5" s="20" t="s">
        <v>18</v>
      </c>
      <c r="I5" s="3" t="s">
        <v>7</v>
      </c>
      <c r="J5" s="3" t="s">
        <v>8</v>
      </c>
      <c r="K5" s="3" t="s">
        <v>11</v>
      </c>
      <c r="L5" s="18" t="s">
        <v>14</v>
      </c>
      <c r="M5" s="19" t="s">
        <v>21</v>
      </c>
      <c r="N5" s="9"/>
    </row>
    <row r="6" spans="1:17" ht="75" customHeight="1" x14ac:dyDescent="0.2">
      <c r="A6" s="5">
        <v>1</v>
      </c>
      <c r="B6" s="24" t="s">
        <v>29</v>
      </c>
      <c r="C6" s="30" t="s">
        <v>36</v>
      </c>
      <c r="D6" s="25" t="s">
        <v>19</v>
      </c>
      <c r="E6" s="26">
        <v>47</v>
      </c>
      <c r="F6" s="27">
        <v>6832</v>
      </c>
      <c r="G6" s="27">
        <v>7625</v>
      </c>
      <c r="H6" s="27">
        <v>7503</v>
      </c>
      <c r="I6" s="27">
        <f>(F6+G6+H6)/3</f>
        <v>7320</v>
      </c>
      <c r="J6" s="10">
        <f t="shared" ref="J6:J12" si="0">SQRT(((SUM((POWER(H6-I6,2)),(POWER(G6-I6,2)),(POWER(F6-I6,2)))/(COLUMNS(F6:H6)-1))))</f>
        <v>427</v>
      </c>
      <c r="K6" s="10">
        <f t="shared" ref="K6:K12" si="1">J6/I6*100</f>
        <v>5.833333333333333</v>
      </c>
      <c r="L6" s="10">
        <f>((E6/3)*(SUM(F6:H6)))</f>
        <v>344040</v>
      </c>
      <c r="M6" s="11">
        <f>((E6/3)*(SUM(F6:H6)))</f>
        <v>344040</v>
      </c>
      <c r="N6" s="9"/>
      <c r="O6" s="17">
        <f>$E6*F6</f>
        <v>321104</v>
      </c>
      <c r="P6" s="17">
        <f>$E6*G6</f>
        <v>358375</v>
      </c>
      <c r="Q6" s="17">
        <f>$E6*H6</f>
        <v>352641</v>
      </c>
    </row>
    <row r="7" spans="1:17" ht="72.75" customHeight="1" x14ac:dyDescent="0.2">
      <c r="A7" s="5">
        <v>2</v>
      </c>
      <c r="B7" s="24" t="s">
        <v>31</v>
      </c>
      <c r="C7" s="30" t="s">
        <v>37</v>
      </c>
      <c r="D7" s="25" t="s">
        <v>19</v>
      </c>
      <c r="E7" s="26">
        <v>250</v>
      </c>
      <c r="F7" s="27">
        <v>122</v>
      </c>
      <c r="G7" s="27">
        <v>183</v>
      </c>
      <c r="H7" s="27">
        <v>152.5</v>
      </c>
      <c r="I7" s="27">
        <f t="shared" ref="I7:I12" si="2">(F7+G7+H7)/3</f>
        <v>152.5</v>
      </c>
      <c r="J7" s="10">
        <f t="shared" si="0"/>
        <v>30.5</v>
      </c>
      <c r="K7" s="10">
        <f t="shared" si="1"/>
        <v>20</v>
      </c>
      <c r="L7" s="10">
        <f t="shared" ref="L7:L12" si="3">((E7/3)*(SUM(F7:H7)))</f>
        <v>38125</v>
      </c>
      <c r="M7" s="11">
        <f t="shared" ref="M7:M12" si="4">((E7/3)*(SUM(F7:H7)))</f>
        <v>38125</v>
      </c>
      <c r="N7" s="9"/>
      <c r="O7" s="17">
        <f t="shared" ref="O7:Q12" si="5">$E7*F7</f>
        <v>30500</v>
      </c>
      <c r="P7" s="17">
        <f t="shared" si="5"/>
        <v>45750</v>
      </c>
      <c r="Q7" s="17">
        <f t="shared" si="5"/>
        <v>38125</v>
      </c>
    </row>
    <row r="8" spans="1:17" ht="81.75" customHeight="1" x14ac:dyDescent="0.2">
      <c r="A8" s="5">
        <v>3</v>
      </c>
      <c r="B8" s="24" t="s">
        <v>28</v>
      </c>
      <c r="C8" s="30" t="s">
        <v>38</v>
      </c>
      <c r="D8" s="25" t="s">
        <v>19</v>
      </c>
      <c r="E8" s="26">
        <v>250</v>
      </c>
      <c r="F8" s="27">
        <v>915</v>
      </c>
      <c r="G8" s="27">
        <v>976</v>
      </c>
      <c r="H8" s="27">
        <v>976</v>
      </c>
      <c r="I8" s="27">
        <f t="shared" si="2"/>
        <v>955.66666666666663</v>
      </c>
      <c r="J8" s="10">
        <f t="shared" si="0"/>
        <v>35.218366420567172</v>
      </c>
      <c r="K8" s="10">
        <f t="shared" si="1"/>
        <v>3.6852144841891006</v>
      </c>
      <c r="L8" s="10">
        <f t="shared" si="3"/>
        <v>238916.66666666666</v>
      </c>
      <c r="M8" s="11">
        <v>238917.5</v>
      </c>
      <c r="N8" s="9"/>
      <c r="O8" s="17">
        <f t="shared" si="5"/>
        <v>228750</v>
      </c>
      <c r="P8" s="17">
        <f t="shared" si="5"/>
        <v>244000</v>
      </c>
      <c r="Q8" s="17">
        <f t="shared" si="5"/>
        <v>244000</v>
      </c>
    </row>
    <row r="9" spans="1:17" ht="91.5" customHeight="1" x14ac:dyDescent="0.2">
      <c r="A9" s="5">
        <v>4</v>
      </c>
      <c r="B9" s="24" t="s">
        <v>32</v>
      </c>
      <c r="C9" s="30" t="s">
        <v>40</v>
      </c>
      <c r="D9" s="25" t="s">
        <v>19</v>
      </c>
      <c r="E9" s="26">
        <v>250</v>
      </c>
      <c r="F9" s="27">
        <v>3599</v>
      </c>
      <c r="G9" s="27">
        <v>4026</v>
      </c>
      <c r="H9" s="27">
        <v>3904</v>
      </c>
      <c r="I9" s="27">
        <f t="shared" si="2"/>
        <v>3843</v>
      </c>
      <c r="J9" s="10">
        <f t="shared" si="0"/>
        <v>219.93862780330335</v>
      </c>
      <c r="K9" s="10">
        <f t="shared" si="1"/>
        <v>5.7230972626412528</v>
      </c>
      <c r="L9" s="10">
        <f t="shared" si="3"/>
        <v>960750</v>
      </c>
      <c r="M9" s="11">
        <f t="shared" si="4"/>
        <v>960750</v>
      </c>
      <c r="N9" s="9"/>
      <c r="O9" s="17">
        <f t="shared" si="5"/>
        <v>899750</v>
      </c>
      <c r="P9" s="17">
        <f t="shared" si="5"/>
        <v>1006500</v>
      </c>
      <c r="Q9" s="17">
        <f t="shared" si="5"/>
        <v>976000</v>
      </c>
    </row>
    <row r="10" spans="1:17" ht="84" customHeight="1" x14ac:dyDescent="0.2">
      <c r="A10" s="5">
        <v>5</v>
      </c>
      <c r="B10" s="24" t="s">
        <v>33</v>
      </c>
      <c r="C10" s="31" t="s">
        <v>37</v>
      </c>
      <c r="D10" s="25" t="s">
        <v>19</v>
      </c>
      <c r="E10" s="26">
        <v>250</v>
      </c>
      <c r="F10" s="27">
        <v>5795</v>
      </c>
      <c r="G10" s="27">
        <v>6466</v>
      </c>
      <c r="H10" s="27">
        <v>6344</v>
      </c>
      <c r="I10" s="27">
        <f t="shared" si="2"/>
        <v>6201.666666666667</v>
      </c>
      <c r="J10" s="10">
        <f t="shared" si="0"/>
        <v>357.42738190202124</v>
      </c>
      <c r="K10" s="10">
        <f t="shared" si="1"/>
        <v>5.763408469261293</v>
      </c>
      <c r="L10" s="10">
        <f t="shared" si="3"/>
        <v>1550416.6666666665</v>
      </c>
      <c r="M10" s="11">
        <v>1550417.5</v>
      </c>
      <c r="N10" s="9"/>
      <c r="O10" s="17">
        <f t="shared" si="5"/>
        <v>1448750</v>
      </c>
      <c r="P10" s="17">
        <f t="shared" si="5"/>
        <v>1616500</v>
      </c>
      <c r="Q10" s="17">
        <f t="shared" si="5"/>
        <v>1586000</v>
      </c>
    </row>
    <row r="11" spans="1:17" ht="63.75" customHeight="1" x14ac:dyDescent="0.2">
      <c r="A11" s="5">
        <v>6</v>
      </c>
      <c r="B11" s="24" t="s">
        <v>34</v>
      </c>
      <c r="C11" s="30" t="s">
        <v>39</v>
      </c>
      <c r="D11" s="25" t="s">
        <v>20</v>
      </c>
      <c r="E11" s="26">
        <v>1</v>
      </c>
      <c r="F11" s="27">
        <v>13237</v>
      </c>
      <c r="G11" s="27">
        <v>14823</v>
      </c>
      <c r="H11" s="27">
        <v>14518</v>
      </c>
      <c r="I11" s="27">
        <f t="shared" si="2"/>
        <v>14192.666666666666</v>
      </c>
      <c r="J11" s="10">
        <f t="shared" si="0"/>
        <v>841.56421818737829</v>
      </c>
      <c r="K11" s="10">
        <f t="shared" si="1"/>
        <v>5.9295707984455239</v>
      </c>
      <c r="L11" s="10">
        <f t="shared" si="3"/>
        <v>14192.666666666666</v>
      </c>
      <c r="M11" s="11">
        <f t="shared" si="4"/>
        <v>14192.666666666666</v>
      </c>
      <c r="N11" s="9"/>
      <c r="O11" s="17">
        <f t="shared" si="5"/>
        <v>13237</v>
      </c>
      <c r="P11" s="17">
        <f t="shared" si="5"/>
        <v>14823</v>
      </c>
      <c r="Q11" s="17">
        <f t="shared" si="5"/>
        <v>14518</v>
      </c>
    </row>
    <row r="12" spans="1:17" ht="61.5" customHeight="1" x14ac:dyDescent="0.2">
      <c r="A12" s="5">
        <v>7</v>
      </c>
      <c r="B12" s="24" t="s">
        <v>35</v>
      </c>
      <c r="C12" s="31" t="s">
        <v>37</v>
      </c>
      <c r="D12" s="25" t="s">
        <v>20</v>
      </c>
      <c r="E12" s="26">
        <v>25</v>
      </c>
      <c r="F12" s="27">
        <v>22753</v>
      </c>
      <c r="G12" s="27">
        <v>25437</v>
      </c>
      <c r="H12" s="27">
        <v>25010</v>
      </c>
      <c r="I12" s="27">
        <f t="shared" si="2"/>
        <v>24400</v>
      </c>
      <c r="J12" s="10">
        <f t="shared" si="0"/>
        <v>1442.2340309395004</v>
      </c>
      <c r="K12" s="10">
        <f t="shared" si="1"/>
        <v>5.9107952087684446</v>
      </c>
      <c r="L12" s="10">
        <f t="shared" si="3"/>
        <v>610000</v>
      </c>
      <c r="M12" s="11">
        <f t="shared" si="4"/>
        <v>610000</v>
      </c>
      <c r="N12" s="9"/>
      <c r="O12" s="17">
        <f t="shared" si="5"/>
        <v>568825</v>
      </c>
      <c r="P12" s="17">
        <f t="shared" si="5"/>
        <v>635925</v>
      </c>
      <c r="Q12" s="17">
        <f t="shared" si="5"/>
        <v>625250</v>
      </c>
    </row>
    <row r="13" spans="1:17" ht="28.15" customHeight="1" x14ac:dyDescent="0.2">
      <c r="A13" s="44" t="s">
        <v>22</v>
      </c>
      <c r="B13" s="45"/>
      <c r="C13" s="46"/>
      <c r="D13" s="45"/>
      <c r="E13" s="45"/>
      <c r="F13" s="45"/>
      <c r="G13" s="45"/>
      <c r="H13" s="45"/>
      <c r="I13" s="45"/>
      <c r="J13" s="45"/>
      <c r="K13" s="45"/>
      <c r="L13" s="45"/>
      <c r="M13" s="11">
        <f>SUM(M6:M12)</f>
        <v>3756442.6666666665</v>
      </c>
      <c r="N13" s="9"/>
      <c r="O13" s="17">
        <f>SUM(O6:O12)</f>
        <v>3510916</v>
      </c>
      <c r="P13" s="17">
        <f>SUM(P6:P12)</f>
        <v>3921873</v>
      </c>
      <c r="Q13" s="17">
        <f>SUM(Q6:Q12)</f>
        <v>3836534</v>
      </c>
    </row>
    <row r="14" spans="1:17" s="2" customFormat="1" ht="21" customHeight="1" thickBot="1" x14ac:dyDescent="0.35">
      <c r="A14" s="12"/>
      <c r="B14" s="22" t="s">
        <v>24</v>
      </c>
      <c r="C14" s="22"/>
      <c r="D14" s="23">
        <v>46224</v>
      </c>
      <c r="E14" s="21"/>
      <c r="F14" s="21"/>
      <c r="G14" s="21"/>
      <c r="H14" s="13"/>
      <c r="M14" s="29"/>
      <c r="N14" s="9"/>
    </row>
    <row r="15" spans="1:17" s="7" customFormat="1" ht="37.5" customHeight="1" thickBot="1" x14ac:dyDescent="0.35">
      <c r="A15" s="51" t="s">
        <v>12</v>
      </c>
      <c r="B15" s="51"/>
      <c r="C15" s="51"/>
      <c r="D15" s="51"/>
      <c r="E15" s="51"/>
      <c r="F15" s="51"/>
      <c r="G15" s="52"/>
      <c r="H15" s="53"/>
      <c r="I15" s="50"/>
      <c r="J15" s="50"/>
      <c r="M15" s="28"/>
    </row>
    <row r="16" spans="1:17" s="1" customFormat="1" ht="30.75" customHeight="1" x14ac:dyDescent="0.3">
      <c r="A16" s="54" t="s">
        <v>26</v>
      </c>
      <c r="B16" s="54"/>
      <c r="C16" s="54"/>
      <c r="D16" s="54"/>
      <c r="E16" s="54"/>
      <c r="F16" s="54"/>
      <c r="G16" s="55"/>
      <c r="H16" s="55"/>
      <c r="I16" s="2"/>
      <c r="J16" s="2"/>
      <c r="K16" s="2"/>
      <c r="L16" s="2"/>
      <c r="M16" s="2"/>
    </row>
    <row r="17" spans="1:13" ht="36.75" customHeight="1" x14ac:dyDescent="0.3">
      <c r="A17" s="48" t="s">
        <v>9</v>
      </c>
      <c r="B17" s="48"/>
      <c r="C17" s="48"/>
      <c r="D17" s="48"/>
      <c r="E17" s="48"/>
      <c r="F17" s="48"/>
      <c r="G17" s="7"/>
      <c r="H17" s="7"/>
      <c r="I17" s="7"/>
      <c r="J17" s="7"/>
      <c r="K17" s="7"/>
      <c r="L17" s="7"/>
      <c r="M17" s="7"/>
    </row>
    <row r="18" spans="1:13" ht="34.5" customHeight="1" x14ac:dyDescent="0.3">
      <c r="A18" s="49" t="s">
        <v>27</v>
      </c>
      <c r="B18" s="49"/>
      <c r="C18" s="49"/>
      <c r="D18" s="49"/>
      <c r="E18" s="49"/>
      <c r="F18" s="49"/>
      <c r="G18" s="7"/>
      <c r="H18" s="7"/>
      <c r="I18" s="7"/>
      <c r="J18" s="7"/>
      <c r="K18" s="7"/>
      <c r="L18" s="7"/>
      <c r="M18" s="7"/>
    </row>
    <row r="19" spans="1:13" ht="18.75" x14ac:dyDescent="0.3">
      <c r="A19" s="49" t="s">
        <v>10</v>
      </c>
      <c r="B19" s="49"/>
      <c r="C19" s="49"/>
      <c r="D19" s="49"/>
      <c r="E19" s="49"/>
      <c r="F19" s="49"/>
      <c r="G19" s="7"/>
      <c r="H19" s="7"/>
      <c r="I19" s="7"/>
      <c r="J19" s="7"/>
      <c r="K19" s="7"/>
      <c r="L19" s="7"/>
      <c r="M19" s="7"/>
    </row>
    <row r="20" spans="1:13" x14ac:dyDescent="0.2">
      <c r="A20" s="14"/>
      <c r="B20" s="15"/>
      <c r="C20" s="15"/>
      <c r="D20" s="14"/>
      <c r="E20" s="14"/>
      <c r="G20" s="14"/>
      <c r="H20" s="14"/>
      <c r="I20" s="14"/>
      <c r="J20" s="14"/>
      <c r="K20" s="14"/>
      <c r="L20" s="14"/>
    </row>
    <row r="21" spans="1:13" x14ac:dyDescent="0.2">
      <c r="A21" s="14"/>
      <c r="B21" s="15"/>
      <c r="C21" s="15"/>
      <c r="D21" s="14"/>
      <c r="E21" s="14"/>
      <c r="G21" s="14"/>
      <c r="H21" s="14"/>
      <c r="I21" s="14"/>
      <c r="J21" s="14"/>
      <c r="K21" s="14"/>
      <c r="L21" s="14"/>
    </row>
    <row r="22" spans="1:13" x14ac:dyDescent="0.2">
      <c r="A22" s="14"/>
      <c r="B22" s="15"/>
      <c r="C22" s="15"/>
      <c r="D22" s="14"/>
      <c r="E22" s="14"/>
      <c r="G22" s="14"/>
      <c r="H22" s="14"/>
      <c r="I22" s="14"/>
      <c r="J22" s="14"/>
      <c r="K22" s="14"/>
      <c r="L22" s="14"/>
    </row>
    <row r="23" spans="1:13" x14ac:dyDescent="0.2">
      <c r="A23" s="14"/>
      <c r="B23" s="15"/>
      <c r="C23" s="15"/>
      <c r="D23" s="14"/>
      <c r="E23" s="14"/>
      <c r="G23" s="14"/>
      <c r="H23" s="14"/>
      <c r="I23" s="14"/>
      <c r="J23" s="14"/>
      <c r="K23" s="14"/>
      <c r="L23" s="14"/>
    </row>
    <row r="24" spans="1:13" x14ac:dyDescent="0.2">
      <c r="A24" s="14"/>
      <c r="B24" s="15"/>
      <c r="C24" s="15"/>
      <c r="D24" s="14"/>
      <c r="E24" s="14"/>
      <c r="G24" s="14"/>
      <c r="H24" s="14"/>
      <c r="I24" s="14"/>
      <c r="J24" s="14"/>
      <c r="K24" s="14"/>
      <c r="L24" s="14"/>
    </row>
    <row r="25" spans="1:13" x14ac:dyDescent="0.2">
      <c r="A25" s="14"/>
      <c r="B25" s="15"/>
      <c r="C25" s="15"/>
      <c r="D25" s="14"/>
      <c r="E25" s="14"/>
      <c r="G25" s="14"/>
      <c r="H25" s="14"/>
      <c r="I25" s="14"/>
      <c r="J25" s="14"/>
      <c r="K25" s="14"/>
      <c r="L25" s="14"/>
    </row>
    <row r="26" spans="1:13" x14ac:dyDescent="0.2">
      <c r="A26" s="14"/>
      <c r="B26" s="15"/>
      <c r="C26" s="15"/>
      <c r="D26" s="14"/>
      <c r="E26" s="14"/>
      <c r="G26" s="14"/>
      <c r="H26" s="14"/>
      <c r="I26" s="14"/>
      <c r="J26" s="14"/>
      <c r="K26" s="14"/>
      <c r="L26" s="14"/>
    </row>
    <row r="27" spans="1:13" x14ac:dyDescent="0.2">
      <c r="A27" s="14"/>
      <c r="B27" s="15"/>
      <c r="C27" s="15"/>
      <c r="D27" s="14"/>
      <c r="E27" s="14"/>
      <c r="G27" s="14"/>
      <c r="H27" s="14"/>
      <c r="I27" s="14"/>
      <c r="J27" s="14"/>
      <c r="K27" s="14"/>
      <c r="L27" s="14"/>
    </row>
    <row r="28" spans="1:13" x14ac:dyDescent="0.2">
      <c r="A28" s="14"/>
      <c r="B28" s="15"/>
      <c r="C28" s="15"/>
      <c r="D28" s="14"/>
      <c r="E28" s="14"/>
      <c r="G28" s="14"/>
      <c r="H28" s="14"/>
      <c r="I28" s="14"/>
      <c r="J28" s="14"/>
      <c r="K28" s="14"/>
      <c r="L28" s="14"/>
    </row>
    <row r="29" spans="1:13" x14ac:dyDescent="0.2">
      <c r="A29" s="14"/>
      <c r="B29" s="15"/>
      <c r="C29" s="15"/>
      <c r="D29" s="14"/>
      <c r="E29" s="14"/>
      <c r="G29" s="14"/>
      <c r="H29" s="14"/>
      <c r="I29" s="14"/>
      <c r="J29" s="14"/>
      <c r="K29" s="14"/>
      <c r="L29" s="14"/>
    </row>
    <row r="30" spans="1:13" x14ac:dyDescent="0.2">
      <c r="A30" s="14"/>
      <c r="B30" s="15"/>
      <c r="C30" s="15"/>
      <c r="D30" s="14"/>
      <c r="E30" s="14"/>
      <c r="G30" s="14"/>
      <c r="H30" s="14"/>
      <c r="I30" s="14"/>
      <c r="J30" s="14"/>
      <c r="K30" s="14"/>
      <c r="L30" s="14"/>
    </row>
    <row r="31" spans="1:13" x14ac:dyDescent="0.2">
      <c r="A31" s="14"/>
      <c r="B31" s="15"/>
      <c r="C31" s="15"/>
      <c r="D31" s="14"/>
      <c r="E31" s="14"/>
      <c r="G31" s="14"/>
      <c r="H31" s="14"/>
      <c r="I31" s="14"/>
      <c r="J31" s="14"/>
      <c r="K31" s="14"/>
      <c r="L31" s="14"/>
    </row>
    <row r="32" spans="1:13" x14ac:dyDescent="0.2">
      <c r="A32" s="14"/>
      <c r="B32" s="15"/>
      <c r="C32" s="15"/>
      <c r="D32" s="14"/>
      <c r="E32" s="14"/>
      <c r="G32" s="14"/>
      <c r="H32" s="14"/>
      <c r="I32" s="14"/>
      <c r="J32" s="14"/>
      <c r="K32" s="14"/>
      <c r="L32" s="14"/>
    </row>
    <row r="33" spans="1:12" x14ac:dyDescent="0.2">
      <c r="A33" s="14"/>
      <c r="B33" s="15"/>
      <c r="C33" s="15"/>
      <c r="D33" s="14"/>
      <c r="E33" s="14"/>
      <c r="G33" s="14"/>
      <c r="H33" s="14"/>
      <c r="I33" s="14"/>
      <c r="J33" s="14"/>
      <c r="K33" s="14"/>
      <c r="L33" s="14"/>
    </row>
    <row r="34" spans="1:12" x14ac:dyDescent="0.2">
      <c r="A34" s="14"/>
      <c r="B34" s="15"/>
      <c r="C34" s="15"/>
      <c r="D34" s="14"/>
      <c r="E34" s="14"/>
      <c r="G34" s="14"/>
      <c r="H34" s="14"/>
      <c r="I34" s="14"/>
      <c r="J34" s="14"/>
      <c r="K34" s="14"/>
      <c r="L34" s="14"/>
    </row>
    <row r="35" spans="1:12" x14ac:dyDescent="0.2">
      <c r="A35" s="14"/>
      <c r="B35" s="15"/>
      <c r="C35" s="15"/>
      <c r="D35" s="14"/>
      <c r="E35" s="14"/>
      <c r="G35" s="14"/>
      <c r="H35" s="14"/>
      <c r="I35" s="14"/>
      <c r="J35" s="14"/>
      <c r="K35" s="14"/>
      <c r="L35" s="14"/>
    </row>
    <row r="36" spans="1:12" x14ac:dyDescent="0.2">
      <c r="A36" s="14"/>
      <c r="B36" s="15"/>
      <c r="C36" s="15"/>
      <c r="D36" s="14"/>
      <c r="E36" s="14"/>
      <c r="G36" s="14"/>
      <c r="H36" s="14"/>
      <c r="I36" s="14"/>
      <c r="J36" s="14"/>
      <c r="K36" s="14"/>
      <c r="L36" s="14"/>
    </row>
    <row r="37" spans="1:12" x14ac:dyDescent="0.2">
      <c r="A37" s="14"/>
      <c r="B37" s="15"/>
      <c r="C37" s="15"/>
      <c r="D37" s="14"/>
      <c r="E37" s="14"/>
      <c r="G37" s="14"/>
      <c r="H37" s="14"/>
      <c r="I37" s="14"/>
      <c r="J37" s="14"/>
      <c r="K37" s="14"/>
      <c r="L37" s="14"/>
    </row>
    <row r="38" spans="1:12" x14ac:dyDescent="0.2">
      <c r="A38" s="14"/>
      <c r="B38" s="15"/>
      <c r="C38" s="15"/>
      <c r="D38" s="14"/>
      <c r="E38" s="14"/>
      <c r="G38" s="14"/>
      <c r="H38" s="14"/>
      <c r="I38" s="14"/>
      <c r="J38" s="14"/>
      <c r="K38" s="14"/>
      <c r="L38" s="14"/>
    </row>
    <row r="39" spans="1:12" x14ac:dyDescent="0.2">
      <c r="A39" s="14"/>
      <c r="B39" s="15"/>
      <c r="C39" s="15"/>
      <c r="D39" s="14"/>
      <c r="E39" s="14"/>
      <c r="G39" s="14"/>
      <c r="H39" s="14"/>
      <c r="I39" s="14"/>
      <c r="J39" s="14"/>
      <c r="K39" s="14"/>
      <c r="L39" s="14"/>
    </row>
    <row r="40" spans="1:12" x14ac:dyDescent="0.2">
      <c r="A40" s="14"/>
      <c r="B40" s="15"/>
      <c r="C40" s="15"/>
      <c r="D40" s="14"/>
      <c r="E40" s="14"/>
      <c r="G40" s="14"/>
      <c r="H40" s="14"/>
      <c r="I40" s="14"/>
      <c r="J40" s="14"/>
      <c r="K40" s="14"/>
      <c r="L40" s="14"/>
    </row>
    <row r="41" spans="1:12" x14ac:dyDescent="0.2">
      <c r="A41" s="14"/>
      <c r="B41" s="15"/>
      <c r="C41" s="15"/>
      <c r="D41" s="14"/>
      <c r="E41" s="14"/>
      <c r="G41" s="14"/>
      <c r="H41" s="14"/>
      <c r="I41" s="14"/>
      <c r="J41" s="14"/>
      <c r="K41" s="14"/>
      <c r="L41" s="14"/>
    </row>
    <row r="42" spans="1:12" x14ac:dyDescent="0.2">
      <c r="A42" s="14"/>
      <c r="B42" s="15"/>
      <c r="C42" s="15"/>
      <c r="D42" s="14"/>
      <c r="E42" s="14"/>
      <c r="G42" s="14"/>
      <c r="H42" s="14"/>
      <c r="I42" s="14"/>
      <c r="J42" s="14"/>
      <c r="K42" s="14"/>
      <c r="L42" s="14"/>
    </row>
    <row r="43" spans="1:12" x14ac:dyDescent="0.2">
      <c r="A43" s="14"/>
      <c r="B43" s="15"/>
      <c r="C43" s="15"/>
      <c r="D43" s="14"/>
      <c r="E43" s="14"/>
      <c r="G43" s="14"/>
      <c r="H43" s="14"/>
      <c r="I43" s="14"/>
      <c r="J43" s="14"/>
      <c r="K43" s="14"/>
      <c r="L43" s="14"/>
    </row>
    <row r="44" spans="1:12" x14ac:dyDescent="0.2">
      <c r="A44" s="14"/>
      <c r="B44" s="15"/>
      <c r="C44" s="15"/>
      <c r="D44" s="14"/>
      <c r="E44" s="14"/>
      <c r="G44" s="14"/>
      <c r="H44" s="14"/>
      <c r="I44" s="14"/>
      <c r="J44" s="14"/>
      <c r="K44" s="14"/>
      <c r="L44" s="14"/>
    </row>
    <row r="45" spans="1:12" x14ac:dyDescent="0.2">
      <c r="A45" s="14"/>
      <c r="B45" s="15"/>
      <c r="C45" s="15"/>
      <c r="D45" s="14"/>
      <c r="E45" s="14"/>
      <c r="G45" s="14"/>
      <c r="H45" s="14"/>
      <c r="I45" s="14"/>
      <c r="J45" s="14"/>
      <c r="K45" s="14"/>
      <c r="L45" s="14"/>
    </row>
    <row r="46" spans="1:12" x14ac:dyDescent="0.2">
      <c r="A46" s="14"/>
      <c r="B46" s="15"/>
      <c r="C46" s="15"/>
      <c r="D46" s="14"/>
      <c r="E46" s="14"/>
      <c r="G46" s="14"/>
      <c r="H46" s="14"/>
      <c r="I46" s="14"/>
      <c r="J46" s="14"/>
      <c r="K46" s="14"/>
      <c r="L46" s="14"/>
    </row>
    <row r="47" spans="1:12" x14ac:dyDescent="0.2">
      <c r="A47" s="14"/>
      <c r="B47" s="15"/>
      <c r="C47" s="15"/>
      <c r="D47" s="14"/>
      <c r="E47" s="14"/>
      <c r="G47" s="14"/>
      <c r="H47" s="14"/>
      <c r="I47" s="14"/>
      <c r="J47" s="14"/>
      <c r="K47" s="14"/>
      <c r="L47" s="14"/>
    </row>
    <row r="48" spans="1:12" x14ac:dyDescent="0.2">
      <c r="A48" s="14"/>
      <c r="B48" s="15"/>
      <c r="C48" s="15"/>
      <c r="D48" s="14"/>
      <c r="E48" s="14"/>
      <c r="G48" s="14"/>
      <c r="H48" s="14"/>
      <c r="I48" s="14"/>
      <c r="J48" s="14"/>
      <c r="K48" s="14"/>
      <c r="L48" s="14"/>
    </row>
    <row r="49" spans="1:12" x14ac:dyDescent="0.2">
      <c r="A49" s="14"/>
      <c r="B49" s="15"/>
      <c r="C49" s="15"/>
      <c r="D49" s="14"/>
      <c r="E49" s="14"/>
      <c r="G49" s="14"/>
      <c r="H49" s="14"/>
      <c r="I49" s="14"/>
      <c r="J49" s="14"/>
      <c r="K49" s="14"/>
      <c r="L49" s="14"/>
    </row>
    <row r="50" spans="1:12" x14ac:dyDescent="0.2">
      <c r="A50" s="14"/>
      <c r="B50" s="15"/>
      <c r="C50" s="15"/>
      <c r="D50" s="14"/>
      <c r="E50" s="14"/>
      <c r="G50" s="14"/>
      <c r="H50" s="14"/>
      <c r="I50" s="14"/>
      <c r="J50" s="14"/>
      <c r="K50" s="14"/>
      <c r="L50" s="14"/>
    </row>
    <row r="51" spans="1:12" x14ac:dyDescent="0.2">
      <c r="A51" s="14"/>
      <c r="B51" s="15"/>
      <c r="C51" s="15"/>
      <c r="D51" s="14"/>
      <c r="E51" s="14"/>
      <c r="G51" s="14"/>
      <c r="H51" s="14"/>
      <c r="I51" s="14"/>
      <c r="J51" s="14"/>
      <c r="K51" s="14"/>
      <c r="L51" s="14"/>
    </row>
    <row r="52" spans="1:12" x14ac:dyDescent="0.2">
      <c r="A52" s="14"/>
      <c r="B52" s="15"/>
      <c r="C52" s="15"/>
      <c r="D52" s="14"/>
      <c r="E52" s="14"/>
      <c r="G52" s="14"/>
      <c r="H52" s="14"/>
      <c r="I52" s="14"/>
      <c r="J52" s="14"/>
      <c r="K52" s="14"/>
      <c r="L52" s="14"/>
    </row>
    <row r="53" spans="1:12" x14ac:dyDescent="0.2">
      <c r="A53" s="14"/>
      <c r="B53" s="15"/>
      <c r="C53" s="15"/>
      <c r="D53" s="14"/>
      <c r="E53" s="14"/>
      <c r="G53" s="14"/>
      <c r="H53" s="14"/>
      <c r="I53" s="14"/>
      <c r="J53" s="14"/>
      <c r="K53" s="14"/>
      <c r="L53" s="14"/>
    </row>
    <row r="54" spans="1:12" x14ac:dyDescent="0.2">
      <c r="A54" s="14"/>
      <c r="B54" s="15"/>
      <c r="C54" s="15"/>
      <c r="D54" s="14"/>
      <c r="E54" s="14"/>
      <c r="G54" s="14"/>
      <c r="H54" s="14"/>
      <c r="I54" s="14"/>
      <c r="J54" s="14"/>
      <c r="K54" s="14"/>
      <c r="L54" s="14"/>
    </row>
    <row r="55" spans="1:12" x14ac:dyDescent="0.2">
      <c r="A55" s="14"/>
      <c r="B55" s="15"/>
      <c r="C55" s="15"/>
      <c r="D55" s="14"/>
      <c r="E55" s="14"/>
      <c r="G55" s="14"/>
      <c r="H55" s="14"/>
      <c r="I55" s="14"/>
      <c r="J55" s="14"/>
      <c r="K55" s="14"/>
      <c r="L55" s="14"/>
    </row>
    <row r="56" spans="1:12" x14ac:dyDescent="0.2">
      <c r="A56" s="14"/>
      <c r="B56" s="15"/>
      <c r="C56" s="15"/>
      <c r="D56" s="14"/>
      <c r="E56" s="14"/>
      <c r="G56" s="14"/>
      <c r="H56" s="14"/>
      <c r="I56" s="14"/>
      <c r="J56" s="14"/>
      <c r="K56" s="14"/>
      <c r="L56" s="14"/>
    </row>
    <row r="57" spans="1:12" x14ac:dyDescent="0.2">
      <c r="A57" s="14"/>
      <c r="B57" s="15"/>
      <c r="C57" s="15"/>
      <c r="D57" s="14"/>
      <c r="E57" s="14"/>
      <c r="G57" s="14"/>
      <c r="H57" s="14"/>
      <c r="I57" s="14"/>
      <c r="J57" s="14"/>
      <c r="K57" s="14"/>
      <c r="L57" s="14"/>
    </row>
    <row r="58" spans="1:12" x14ac:dyDescent="0.2">
      <c r="A58" s="14"/>
      <c r="B58" s="15"/>
      <c r="C58" s="15"/>
      <c r="D58" s="14"/>
      <c r="E58" s="14"/>
      <c r="G58" s="14"/>
      <c r="H58" s="14"/>
      <c r="I58" s="14"/>
      <c r="J58" s="14"/>
      <c r="K58" s="14"/>
      <c r="L58" s="14"/>
    </row>
  </sheetData>
  <mergeCells count="20">
    <mergeCell ref="A13:L13"/>
    <mergeCell ref="L4:M4"/>
    <mergeCell ref="A17:F17"/>
    <mergeCell ref="A18:F18"/>
    <mergeCell ref="A19:F19"/>
    <mergeCell ref="I15:J15"/>
    <mergeCell ref="A15:F15"/>
    <mergeCell ref="G15:H15"/>
    <mergeCell ref="A16:F16"/>
    <mergeCell ref="G16:H16"/>
    <mergeCell ref="C4:C5"/>
    <mergeCell ref="A1:M1"/>
    <mergeCell ref="A4:A5"/>
    <mergeCell ref="B4:B5"/>
    <mergeCell ref="D4:D5"/>
    <mergeCell ref="E4:E5"/>
    <mergeCell ref="A2:M2"/>
    <mergeCell ref="F4:H4"/>
    <mergeCell ref="D3:M3"/>
    <mergeCell ref="I4:K4"/>
  </mergeCells>
  <phoneticPr fontId="7" type="noConversion"/>
  <pageMargins left="0" right="0" top="0" bottom="0" header="0" footer="0"/>
  <pageSetup paperSize="9" scale="44" fitToHeight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ГКП Самарской области "АСАДО"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</dc:creator>
  <cp:lastModifiedBy>Щеглова Екатерина Валерьевна</cp:lastModifiedBy>
  <cp:lastPrinted>2024-03-14T09:17:45Z</cp:lastPrinted>
  <dcterms:created xsi:type="dcterms:W3CDTF">2016-10-26T11:23:03Z</dcterms:created>
  <dcterms:modified xsi:type="dcterms:W3CDTF">2026-08-05T08:56:08Z</dcterms:modified>
</cp:coreProperties>
</file>