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ппарат\Контрольно-ревизионное управление\ОЦиМ\Общая\Лоты\КП\КП_2027\Тихонова\036468 Поставка СИЗ органов дыхания\КИСУ\"/>
    </mc:Choice>
  </mc:AlternateContent>
  <xr:revisionPtr revIDLastSave="0" documentId="13_ncr:1_{A552B0DF-FF1B-48EA-A879-B3139055E9CA}" xr6:coauthVersionLast="36" xr6:coauthVersionMax="36" xr10:uidLastSave="{00000000-0000-0000-0000-000000000000}"/>
  <bookViews>
    <workbookView xWindow="0" yWindow="720" windowWidth="24510" windowHeight="10335" xr2:uid="{00000000-000D-0000-FFFF-FFFF00000000}"/>
  </bookViews>
  <sheets>
    <sheet name="Расчет" sheetId="1" r:id="rId1"/>
  </sheets>
  <definedNames>
    <definedName name="_xlnm._FilterDatabase" localSheetId="0" hidden="1">Расчет!$A$19:$N$48</definedName>
  </definedNames>
  <calcPr calcId="191029" fullPrecision="0"/>
</workbook>
</file>

<file path=xl/calcChain.xml><?xml version="1.0" encoding="utf-8"?>
<calcChain xmlns="http://schemas.openxmlformats.org/spreadsheetml/2006/main">
  <c r="L20" i="1" l="1"/>
  <c r="L23" i="1" l="1"/>
  <c r="L24" i="1"/>
  <c r="L25" i="1"/>
  <c r="L26" i="1"/>
  <c r="L27" i="1"/>
  <c r="L28" i="1"/>
  <c r="L29" i="1"/>
  <c r="L30" i="1"/>
  <c r="L32" i="1"/>
  <c r="L38" i="1"/>
  <c r="L39" i="1"/>
  <c r="L40" i="1"/>
  <c r="L41" i="1"/>
  <c r="L42" i="1"/>
  <c r="L43" i="1"/>
  <c r="L44" i="1"/>
  <c r="L21" i="1"/>
  <c r="L22" i="1"/>
  <c r="K31" i="1" l="1"/>
  <c r="K32" i="1"/>
  <c r="K33" i="1"/>
  <c r="K34" i="1"/>
  <c r="K35" i="1"/>
  <c r="K36" i="1"/>
  <c r="K37" i="1"/>
  <c r="K38" i="1"/>
  <c r="K39" i="1"/>
  <c r="K40" i="1"/>
  <c r="K41" i="1"/>
  <c r="K42" i="1"/>
  <c r="K44" i="1"/>
  <c r="L45" i="1" l="1"/>
  <c r="L46" i="1" l="1"/>
  <c r="E10" i="1"/>
</calcChain>
</file>

<file path=xl/sharedStrings.xml><?xml version="1.0" encoding="utf-8"?>
<sst xmlns="http://schemas.openxmlformats.org/spreadsheetml/2006/main" count="115" uniqueCount="46">
  <si>
    <t>РАСЧЕТ</t>
  </si>
  <si>
    <t>Предмет договора</t>
  </si>
  <si>
    <t>Основные характеристики объекта закупки</t>
  </si>
  <si>
    <t>В соответствии с ТЗ</t>
  </si>
  <si>
    <t>Согласно таблице, указанной ниже</t>
  </si>
  <si>
    <t>Ед.изм</t>
  </si>
  <si>
    <t>Ф.И.О. и должность лица, получившего указанные сведения:</t>
  </si>
  <si>
    <t>№3</t>
  </si>
  <si>
    <t>№1</t>
  </si>
  <si>
    <t>№2</t>
  </si>
  <si>
    <t>Расчет суммы цен единиц товаров с обоснованием</t>
  </si>
  <si>
    <t>формирования максимального значения цены договора</t>
  </si>
  <si>
    <t>Используемый метод определения максимального значения цены договора с обоснованием</t>
  </si>
  <si>
    <t>Наименование товара, технические характеристики</t>
  </si>
  <si>
    <t>Дата сбора данных</t>
  </si>
  <si>
    <t>Срок действия цен</t>
  </si>
  <si>
    <t xml:space="preserve">Определение суммы цен единиц товаров
</t>
  </si>
  <si>
    <t>в соответствии с Техническим заданием</t>
  </si>
  <si>
    <t>Номер позиции</t>
  </si>
  <si>
    <t>Противогаз</t>
  </si>
  <si>
    <t>Фильтр сменный для средств индивидуальной защиты органов дыхания</t>
  </si>
  <si>
    <t>Штука</t>
  </si>
  <si>
    <t>Поставщик 1</t>
  </si>
  <si>
    <t>Поставщик 2</t>
  </si>
  <si>
    <t>Поставщик 3</t>
  </si>
  <si>
    <t>Максимальное значение цены договора, руб. с НДС 22%</t>
  </si>
  <si>
    <t>Сумма цен единиц товаров, руб. с НДС 22%</t>
  </si>
  <si>
    <t>Цена, руб. с НДС 22%</t>
  </si>
  <si>
    <t>Предельный ценовой показатель*, руб. с НДС 22%</t>
  </si>
  <si>
    <t>Средняя цена за единицу товара, руб. с НДС 22%</t>
  </si>
  <si>
    <t>Цена за единицу товара с Копт., руб. с НДС 22%</t>
  </si>
  <si>
    <t>Информация по договору</t>
  </si>
  <si>
    <t>Приложение к Протоколу МЗЦД</t>
  </si>
  <si>
    <t>ИТОГО: Сумма цен единиц товаров, руб. с НДС 22%</t>
  </si>
  <si>
    <t>в т.ч. НДС 22%</t>
  </si>
  <si>
    <t>Ведущий специалист А.А.Калинин</t>
  </si>
  <si>
    <t>Упаковка</t>
  </si>
  <si>
    <t>Предфильтр сменный для средств индивидуальной защиты органов дыхания</t>
  </si>
  <si>
    <t>Комплектующая (запасная часть) для дыхательного аппарата</t>
  </si>
  <si>
    <t>Аппарат дыхательный со сжатым воздухом</t>
  </si>
  <si>
    <t>Договор № УЛ-2025-12-248 от 09.12.2025 * к.инфл (1,0205)</t>
  </si>
  <si>
    <t>*Предельный ценовой показатель установлен на основании заключения ГБУ "Аналитический центр" от 10.03.2026 г. № 0346-100326</t>
  </si>
  <si>
    <t>Дата составления: 02.07.2026</t>
  </si>
  <si>
    <t>Поставка средств индивидуальной защиты органов дыхания и расходных материалов для нужд АО "Мосводоканал" в 2027 году</t>
  </si>
  <si>
    <t>Метод сопоставимых рыночных цен (анализ рынка), нормативный метод и метод анализа цен, содержащихся в реестре контрактов, заключенных по итогам осуществления закупок</t>
  </si>
  <si>
    <t>методом сопоставимых рыночных цен (анализ рынка), нормативным методом и методом анализа цен, содержащихся в реестре контрактов, заключенных по итогам осуществления закупок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</si>
</sst>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2" x14ac:knownFonts="1">
    <font>
      <sz val="11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17" applyNumberFormat="0" applyAlignment="0" applyProtection="0"/>
    <xf numFmtId="0" fontId="12" fillId="7" borderId="18" applyNumberFormat="0" applyAlignment="0" applyProtection="0"/>
    <xf numFmtId="0" fontId="13" fillId="7" borderId="17" applyNumberFormat="0" applyAlignment="0" applyProtection="0"/>
    <xf numFmtId="0" fontId="14" fillId="0" borderId="19" applyNumberFormat="0" applyFill="0" applyAlignment="0" applyProtection="0"/>
    <xf numFmtId="0" fontId="15" fillId="8" borderId="20" applyNumberFormat="0" applyAlignment="0" applyProtection="0"/>
    <xf numFmtId="0" fontId="16" fillId="0" borderId="0" applyNumberFormat="0" applyFill="0" applyBorder="0" applyAlignment="0" applyProtection="0"/>
    <xf numFmtId="0" fontId="4" fillId="9" borderId="2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0" borderId="0"/>
    <xf numFmtId="0" fontId="21" fillId="5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</cellXfs>
  <cellStyles count="43">
    <cellStyle name="20% — акцент1" xfId="18" builtinId="30" customBuiltin="1"/>
    <cellStyle name="20% — акцент2" xfId="21" builtinId="34" customBuiltin="1"/>
    <cellStyle name="20% — акцент3" xfId="24" builtinId="38" customBuiltin="1"/>
    <cellStyle name="20% — акцент4" xfId="27" builtinId="42" customBuiltin="1"/>
    <cellStyle name="20% — акцент5" xfId="30" builtinId="46" customBuiltin="1"/>
    <cellStyle name="20% — акцент6" xfId="33" builtinId="50" customBuiltin="1"/>
    <cellStyle name="40% — акцент1" xfId="19" builtinId="31" customBuiltin="1"/>
    <cellStyle name="40% — акцент2" xfId="22" builtinId="35" customBuiltin="1"/>
    <cellStyle name="40% — акцент3" xfId="25" builtinId="39" customBuiltin="1"/>
    <cellStyle name="40% — акцент4" xfId="28" builtinId="43" customBuiltin="1"/>
    <cellStyle name="40% — акцент5" xfId="31" builtinId="47" customBuiltin="1"/>
    <cellStyle name="40% — акцент6" xfId="34" builtinId="51" customBuiltin="1"/>
    <cellStyle name="60% — акцент1 2" xfId="37" xr:uid="{00000000-0005-0000-0000-00002F000000}"/>
    <cellStyle name="60% — акцент2 2" xfId="38" xr:uid="{00000000-0005-0000-0000-000030000000}"/>
    <cellStyle name="60% — акцент3 2" xfId="39" xr:uid="{00000000-0005-0000-0000-000031000000}"/>
    <cellStyle name="60% — акцент4 2" xfId="40" xr:uid="{00000000-0005-0000-0000-000032000000}"/>
    <cellStyle name="60% — акцент5 2" xfId="41" xr:uid="{00000000-0005-0000-0000-000033000000}"/>
    <cellStyle name="60% — акцент6 2" xfId="42" xr:uid="{00000000-0005-0000-0000-000034000000}"/>
    <cellStyle name="Акцент1" xfId="17" builtinId="29" customBuiltin="1"/>
    <cellStyle name="Акцент2" xfId="20" builtinId="33" customBuiltin="1"/>
    <cellStyle name="Акцент3" xfId="23" builtinId="37" customBuiltin="1"/>
    <cellStyle name="Акцент4" xfId="26" builtinId="41" customBuiltin="1"/>
    <cellStyle name="Акцент5" xfId="29" builtinId="45" customBuiltin="1"/>
    <cellStyle name="Акцент6" xfId="32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2" builtinId="23" customBuiltin="1"/>
    <cellStyle name="Название" xfId="1" builtinId="15" customBuiltin="1"/>
    <cellStyle name="Нейтральный 2" xfId="36" xr:uid="{00000000-0005-0000-0000-000035000000}"/>
    <cellStyle name="Обычный" xfId="0" builtinId="0"/>
    <cellStyle name="Обычный 2" xfId="35" xr:uid="{00000000-0005-0000-0000-000036000000}"/>
    <cellStyle name="Плохой" xfId="7" builtinId="27" customBuiltin="1"/>
    <cellStyle name="Пояснение" xfId="15" builtinId="53" customBuiltin="1"/>
    <cellStyle name="Примечание" xfId="14" builtinId="10" customBuiltin="1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FFCC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23" zoomScale="40" zoomScaleNormal="40" workbookViewId="0">
      <selection activeCell="N39" sqref="N39"/>
    </sheetView>
  </sheetViews>
  <sheetFormatPr defaultColWidth="64.5703125" defaultRowHeight="20.25" x14ac:dyDescent="0.25"/>
  <cols>
    <col min="1" max="1" width="11" style="1" customWidth="1"/>
    <col min="2" max="2" width="30.7109375" style="1" customWidth="1"/>
    <col min="3" max="3" width="72.140625" style="1" customWidth="1"/>
    <col min="4" max="4" width="49.140625" style="1" customWidth="1"/>
    <col min="5" max="5" width="19.7109375" style="1" customWidth="1"/>
    <col min="6" max="6" width="37.42578125" style="1" customWidth="1"/>
    <col min="7" max="7" width="28.42578125" style="1" customWidth="1"/>
    <col min="8" max="8" width="26.7109375" style="1" customWidth="1"/>
    <col min="9" max="9" width="28.7109375" style="1" customWidth="1"/>
    <col min="10" max="10" width="26.140625" style="1" customWidth="1"/>
    <col min="11" max="11" width="29" style="1" customWidth="1"/>
    <col min="12" max="12" width="29.28515625" style="1" customWidth="1"/>
    <col min="13" max="13" width="39.5703125" style="1" customWidth="1"/>
    <col min="14" max="14" width="64.5703125" style="65"/>
    <col min="15" max="16384" width="64.5703125" style="1"/>
  </cols>
  <sheetData>
    <row r="1" spans="1:14" s="4" customFormat="1" x14ac:dyDescent="0.25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N1" s="64"/>
    </row>
    <row r="2" spans="1:14" s="4" customFormat="1" x14ac:dyDescent="0.25">
      <c r="B2" s="13"/>
      <c r="C2" s="13"/>
      <c r="D2" s="9"/>
      <c r="F2" s="33"/>
      <c r="I2" s="10"/>
      <c r="J2" s="24"/>
      <c r="N2" s="64"/>
    </row>
    <row r="3" spans="1:14" s="4" customFormat="1" ht="22.9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4"/>
      <c r="L3" s="44"/>
      <c r="N3" s="64"/>
    </row>
    <row r="4" spans="1:14" s="4" customFormat="1" x14ac:dyDescent="0.25">
      <c r="A4" s="43" t="s">
        <v>11</v>
      </c>
      <c r="B4" s="43"/>
      <c r="C4" s="43"/>
      <c r="D4" s="43"/>
      <c r="E4" s="43"/>
      <c r="F4" s="43"/>
      <c r="G4" s="43"/>
      <c r="H4" s="43"/>
      <c r="I4" s="43"/>
      <c r="J4" s="43"/>
      <c r="K4" s="44"/>
      <c r="L4" s="44"/>
      <c r="N4" s="64"/>
    </row>
    <row r="5" spans="1:14" s="4" customFormat="1" x14ac:dyDescent="0.25">
      <c r="B5" s="13"/>
      <c r="C5" s="13"/>
      <c r="D5" s="9"/>
      <c r="F5" s="33"/>
      <c r="I5" s="10"/>
      <c r="J5" s="24"/>
      <c r="N5" s="64"/>
    </row>
    <row r="6" spans="1:14" s="4" customFormat="1" ht="54" customHeight="1" x14ac:dyDescent="0.25">
      <c r="A6" s="37" t="s">
        <v>1</v>
      </c>
      <c r="B6" s="38"/>
      <c r="C6" s="38"/>
      <c r="D6" s="38"/>
      <c r="E6" s="37" t="s">
        <v>43</v>
      </c>
      <c r="F6" s="38"/>
      <c r="G6" s="38"/>
      <c r="H6" s="38"/>
      <c r="I6" s="38"/>
      <c r="J6" s="38"/>
      <c r="K6" s="39"/>
      <c r="L6" s="40"/>
      <c r="N6" s="64"/>
    </row>
    <row r="7" spans="1:14" s="4" customFormat="1" ht="33" customHeight="1" x14ac:dyDescent="0.25">
      <c r="A7" s="37" t="s">
        <v>2</v>
      </c>
      <c r="B7" s="38"/>
      <c r="C7" s="38"/>
      <c r="D7" s="38"/>
      <c r="E7" s="37" t="s">
        <v>3</v>
      </c>
      <c r="F7" s="38"/>
      <c r="G7" s="38"/>
      <c r="H7" s="38"/>
      <c r="I7" s="38"/>
      <c r="J7" s="38"/>
      <c r="K7" s="39"/>
      <c r="L7" s="40"/>
      <c r="N7" s="64"/>
    </row>
    <row r="8" spans="1:14" s="4" customFormat="1" ht="48" customHeight="1" x14ac:dyDescent="0.25">
      <c r="A8" s="37" t="s">
        <v>12</v>
      </c>
      <c r="B8" s="38"/>
      <c r="C8" s="38"/>
      <c r="D8" s="38"/>
      <c r="E8" s="37" t="s">
        <v>44</v>
      </c>
      <c r="F8" s="38"/>
      <c r="G8" s="38"/>
      <c r="H8" s="38"/>
      <c r="I8" s="38"/>
      <c r="J8" s="38"/>
      <c r="K8" s="39"/>
      <c r="L8" s="40"/>
      <c r="N8" s="64"/>
    </row>
    <row r="9" spans="1:14" s="4" customFormat="1" ht="37.15" customHeight="1" x14ac:dyDescent="0.25">
      <c r="A9" s="37" t="s">
        <v>25</v>
      </c>
      <c r="B9" s="38"/>
      <c r="C9" s="38"/>
      <c r="D9" s="38"/>
      <c r="E9" s="45">
        <v>35000000</v>
      </c>
      <c r="F9" s="46"/>
      <c r="G9" s="38"/>
      <c r="H9" s="38"/>
      <c r="I9" s="38"/>
      <c r="J9" s="38"/>
      <c r="K9" s="39"/>
      <c r="L9" s="40"/>
      <c r="N9" s="64"/>
    </row>
    <row r="10" spans="1:14" s="4" customFormat="1" ht="37.15" customHeight="1" x14ac:dyDescent="0.25">
      <c r="A10" s="37" t="s">
        <v>26</v>
      </c>
      <c r="B10" s="38"/>
      <c r="C10" s="38"/>
      <c r="D10" s="38"/>
      <c r="E10" s="45">
        <f>SUM(L45)</f>
        <v>810916.38</v>
      </c>
      <c r="F10" s="46"/>
      <c r="G10" s="39"/>
      <c r="H10" s="39"/>
      <c r="I10" s="39"/>
      <c r="J10" s="39"/>
      <c r="K10" s="39"/>
      <c r="L10" s="40"/>
      <c r="N10" s="64"/>
    </row>
    <row r="11" spans="1:14" s="4" customFormat="1" ht="41.45" customHeight="1" x14ac:dyDescent="0.25">
      <c r="A11" s="37" t="s">
        <v>10</v>
      </c>
      <c r="B11" s="38"/>
      <c r="C11" s="38"/>
      <c r="D11" s="38"/>
      <c r="E11" s="37" t="s">
        <v>4</v>
      </c>
      <c r="F11" s="38"/>
      <c r="G11" s="38"/>
      <c r="H11" s="38"/>
      <c r="I11" s="38"/>
      <c r="J11" s="38"/>
      <c r="K11" s="39"/>
      <c r="L11" s="40"/>
      <c r="N11" s="64"/>
    </row>
    <row r="12" spans="1:14" s="4" customFormat="1" ht="20.25" customHeight="1" x14ac:dyDescent="0.25">
      <c r="B12" s="13"/>
      <c r="C12" s="13"/>
      <c r="D12" s="9"/>
      <c r="F12" s="33"/>
      <c r="I12" s="10"/>
      <c r="J12" s="24"/>
      <c r="N12" s="64"/>
    </row>
    <row r="13" spans="1:14" s="4" customFormat="1" x14ac:dyDescent="0.25">
      <c r="A13" s="43" t="s">
        <v>16</v>
      </c>
      <c r="B13" s="43"/>
      <c r="C13" s="43"/>
      <c r="D13" s="43"/>
      <c r="E13" s="43"/>
      <c r="F13" s="43"/>
      <c r="G13" s="44"/>
      <c r="H13" s="44"/>
      <c r="I13" s="44"/>
      <c r="J13" s="44"/>
      <c r="K13" s="44"/>
      <c r="L13" s="44"/>
      <c r="N13" s="64"/>
    </row>
    <row r="14" spans="1:14" s="4" customFormat="1" ht="27.75" customHeight="1" x14ac:dyDescent="0.25">
      <c r="A14" s="43" t="s">
        <v>45</v>
      </c>
      <c r="B14" s="43"/>
      <c r="C14" s="43"/>
      <c r="D14" s="43"/>
      <c r="E14" s="43"/>
      <c r="F14" s="43"/>
      <c r="G14" s="44"/>
      <c r="H14" s="44"/>
      <c r="I14" s="44"/>
      <c r="J14" s="44"/>
      <c r="K14" s="44"/>
      <c r="L14" s="44"/>
      <c r="N14" s="64"/>
    </row>
    <row r="15" spans="1:14" s="4" customFormat="1" x14ac:dyDescent="0.25">
      <c r="B15" s="13"/>
      <c r="C15" s="13"/>
      <c r="D15" s="9"/>
      <c r="F15" s="33"/>
      <c r="I15" s="10"/>
      <c r="J15" s="24"/>
      <c r="N15" s="64"/>
    </row>
    <row r="16" spans="1:14" s="4" customFormat="1" ht="23.25" customHeight="1" x14ac:dyDescent="0.25">
      <c r="A16" s="41"/>
      <c r="B16" s="42" t="s">
        <v>18</v>
      </c>
      <c r="C16" s="52" t="s">
        <v>13</v>
      </c>
      <c r="D16" s="53"/>
      <c r="E16" s="42" t="s">
        <v>5</v>
      </c>
      <c r="F16" s="41" t="s">
        <v>31</v>
      </c>
      <c r="G16" s="42" t="s">
        <v>8</v>
      </c>
      <c r="H16" s="42" t="s">
        <v>9</v>
      </c>
      <c r="I16" s="42" t="s">
        <v>7</v>
      </c>
      <c r="J16" s="42" t="s">
        <v>28</v>
      </c>
      <c r="K16" s="41" t="s">
        <v>29</v>
      </c>
      <c r="L16" s="41" t="s">
        <v>30</v>
      </c>
      <c r="N16" s="64"/>
    </row>
    <row r="17" spans="1:14" s="4" customFormat="1" x14ac:dyDescent="0.25">
      <c r="A17" s="41"/>
      <c r="B17" s="49"/>
      <c r="C17" s="54"/>
      <c r="D17" s="55"/>
      <c r="E17" s="49"/>
      <c r="F17" s="41"/>
      <c r="G17" s="47"/>
      <c r="H17" s="47"/>
      <c r="I17" s="47"/>
      <c r="J17" s="49"/>
      <c r="K17" s="41"/>
      <c r="L17" s="41"/>
      <c r="N17" s="64"/>
    </row>
    <row r="18" spans="1:14" s="4" customFormat="1" ht="97.5" customHeight="1" x14ac:dyDescent="0.25">
      <c r="A18" s="41"/>
      <c r="B18" s="49"/>
      <c r="C18" s="54"/>
      <c r="D18" s="55"/>
      <c r="E18" s="49"/>
      <c r="F18" s="41" t="s">
        <v>40</v>
      </c>
      <c r="G18" s="20" t="s">
        <v>22</v>
      </c>
      <c r="H18" s="20" t="s">
        <v>23</v>
      </c>
      <c r="I18" s="20" t="s">
        <v>24</v>
      </c>
      <c r="J18" s="49"/>
      <c r="K18" s="41"/>
      <c r="L18" s="41"/>
      <c r="N18" s="64"/>
    </row>
    <row r="19" spans="1:14" s="4" customFormat="1" ht="60.75" customHeight="1" x14ac:dyDescent="0.25">
      <c r="A19" s="42"/>
      <c r="B19" s="51"/>
      <c r="C19" s="56"/>
      <c r="D19" s="57"/>
      <c r="E19" s="49"/>
      <c r="F19" s="41"/>
      <c r="G19" s="19" t="s">
        <v>27</v>
      </c>
      <c r="H19" s="31" t="s">
        <v>27</v>
      </c>
      <c r="I19" s="31" t="s">
        <v>27</v>
      </c>
      <c r="J19" s="51"/>
      <c r="K19" s="42"/>
      <c r="L19" s="42"/>
      <c r="N19" s="64"/>
    </row>
    <row r="20" spans="1:14" s="22" customFormat="1" ht="60.75" customHeight="1" x14ac:dyDescent="0.25">
      <c r="A20" s="6">
        <v>1</v>
      </c>
      <c r="B20" s="14">
        <v>2016004923</v>
      </c>
      <c r="C20" s="15" t="s">
        <v>19</v>
      </c>
      <c r="D20" s="12" t="s">
        <v>17</v>
      </c>
      <c r="E20" s="5" t="s">
        <v>21</v>
      </c>
      <c r="F20" s="7">
        <v>26802.11</v>
      </c>
      <c r="G20" s="7"/>
      <c r="H20" s="7"/>
      <c r="I20" s="7"/>
      <c r="J20" s="7"/>
      <c r="K20" s="7"/>
      <c r="L20" s="7">
        <f>MIN(F20:J20)</f>
        <v>26802.11</v>
      </c>
      <c r="N20" s="64"/>
    </row>
    <row r="21" spans="1:14" s="22" customFormat="1" ht="60.75" customHeight="1" x14ac:dyDescent="0.25">
      <c r="A21" s="6">
        <v>2</v>
      </c>
      <c r="B21" s="14">
        <v>2016004986</v>
      </c>
      <c r="C21" s="15" t="s">
        <v>19</v>
      </c>
      <c r="D21" s="12" t="s">
        <v>17</v>
      </c>
      <c r="E21" s="5" t="s">
        <v>21</v>
      </c>
      <c r="F21" s="7">
        <v>26802.11</v>
      </c>
      <c r="G21" s="7"/>
      <c r="H21" s="7"/>
      <c r="I21" s="7"/>
      <c r="J21" s="7"/>
      <c r="K21" s="7"/>
      <c r="L21" s="7">
        <f t="shared" ref="L21:L44" si="0">MIN(F21:J21)</f>
        <v>26802.11</v>
      </c>
      <c r="N21" s="64"/>
    </row>
    <row r="22" spans="1:14" s="22" customFormat="1" ht="60.75" customHeight="1" x14ac:dyDescent="0.25">
      <c r="A22" s="6">
        <v>3</v>
      </c>
      <c r="B22" s="14">
        <v>2018003028</v>
      </c>
      <c r="C22" s="15" t="s">
        <v>19</v>
      </c>
      <c r="D22" s="12" t="s">
        <v>17</v>
      </c>
      <c r="E22" s="5" t="s">
        <v>21</v>
      </c>
      <c r="F22" s="7"/>
      <c r="G22" s="7"/>
      <c r="H22" s="7"/>
      <c r="I22" s="7"/>
      <c r="J22" s="7">
        <v>4556.05</v>
      </c>
      <c r="K22" s="7"/>
      <c r="L22" s="7">
        <f t="shared" si="0"/>
        <v>4556.05</v>
      </c>
      <c r="N22" s="64"/>
    </row>
    <row r="23" spans="1:14" s="22" customFormat="1" ht="60.75" customHeight="1" x14ac:dyDescent="0.25">
      <c r="A23" s="6">
        <v>4</v>
      </c>
      <c r="B23" s="14">
        <v>2018005324</v>
      </c>
      <c r="C23" s="15" t="s">
        <v>19</v>
      </c>
      <c r="D23" s="12" t="s">
        <v>17</v>
      </c>
      <c r="E23" s="5" t="s">
        <v>21</v>
      </c>
      <c r="F23" s="7">
        <v>5604.38</v>
      </c>
      <c r="G23" s="7"/>
      <c r="H23" s="7"/>
      <c r="I23" s="7"/>
      <c r="J23" s="7"/>
      <c r="K23" s="7"/>
      <c r="L23" s="7">
        <f t="shared" si="0"/>
        <v>5604.38</v>
      </c>
      <c r="N23" s="64"/>
    </row>
    <row r="24" spans="1:14" s="22" customFormat="1" ht="60.75" customHeight="1" x14ac:dyDescent="0.25">
      <c r="A24" s="6">
        <v>5</v>
      </c>
      <c r="B24" s="14">
        <v>2018005382</v>
      </c>
      <c r="C24" s="15" t="s">
        <v>19</v>
      </c>
      <c r="D24" s="12" t="s">
        <v>17</v>
      </c>
      <c r="E24" s="5" t="s">
        <v>21</v>
      </c>
      <c r="F24" s="7">
        <v>5604.38</v>
      </c>
      <c r="G24" s="7"/>
      <c r="H24" s="7"/>
      <c r="I24" s="7"/>
      <c r="J24" s="7"/>
      <c r="K24" s="7"/>
      <c r="L24" s="7">
        <f t="shared" si="0"/>
        <v>5604.38</v>
      </c>
      <c r="N24" s="64"/>
    </row>
    <row r="25" spans="1:14" s="22" customFormat="1" ht="60.75" customHeight="1" x14ac:dyDescent="0.25">
      <c r="A25" s="6">
        <v>6</v>
      </c>
      <c r="B25" s="14">
        <v>2018005383</v>
      </c>
      <c r="C25" s="15" t="s">
        <v>19</v>
      </c>
      <c r="D25" s="12" t="s">
        <v>17</v>
      </c>
      <c r="E25" s="5" t="s">
        <v>21</v>
      </c>
      <c r="F25" s="7">
        <v>5604.38</v>
      </c>
      <c r="G25" s="7"/>
      <c r="H25" s="7"/>
      <c r="I25" s="7"/>
      <c r="J25" s="7"/>
      <c r="K25" s="7"/>
      <c r="L25" s="7">
        <f t="shared" si="0"/>
        <v>5604.38</v>
      </c>
      <c r="N25" s="64"/>
    </row>
    <row r="26" spans="1:14" s="22" customFormat="1" ht="60.75" customHeight="1" x14ac:dyDescent="0.25">
      <c r="A26" s="6">
        <v>7</v>
      </c>
      <c r="B26" s="14">
        <v>2021001303</v>
      </c>
      <c r="C26" s="15" t="s">
        <v>19</v>
      </c>
      <c r="D26" s="12" t="s">
        <v>17</v>
      </c>
      <c r="E26" s="5" t="s">
        <v>21</v>
      </c>
      <c r="F26" s="7">
        <v>19995.16</v>
      </c>
      <c r="G26" s="7"/>
      <c r="H26" s="7"/>
      <c r="I26" s="7"/>
      <c r="J26" s="7"/>
      <c r="K26" s="7"/>
      <c r="L26" s="7">
        <f t="shared" si="0"/>
        <v>19995.16</v>
      </c>
      <c r="N26" s="64"/>
    </row>
    <row r="27" spans="1:14" s="22" customFormat="1" ht="60.75" customHeight="1" x14ac:dyDescent="0.25">
      <c r="A27" s="6">
        <v>8</v>
      </c>
      <c r="B27" s="14">
        <v>2021001882</v>
      </c>
      <c r="C27" s="15" t="s">
        <v>19</v>
      </c>
      <c r="D27" s="12" t="s">
        <v>17</v>
      </c>
      <c r="E27" s="5" t="s">
        <v>21</v>
      </c>
      <c r="F27" s="7">
        <v>122138.54</v>
      </c>
      <c r="G27" s="7"/>
      <c r="H27" s="7"/>
      <c r="I27" s="7"/>
      <c r="J27" s="7"/>
      <c r="K27" s="7"/>
      <c r="L27" s="7">
        <f t="shared" si="0"/>
        <v>122138.54</v>
      </c>
      <c r="N27" s="64"/>
    </row>
    <row r="28" spans="1:14" s="22" customFormat="1" ht="60.75" customHeight="1" x14ac:dyDescent="0.25">
      <c r="A28" s="6">
        <v>9</v>
      </c>
      <c r="B28" s="14">
        <v>2021003539</v>
      </c>
      <c r="C28" s="15" t="s">
        <v>19</v>
      </c>
      <c r="D28" s="12" t="s">
        <v>17</v>
      </c>
      <c r="E28" s="5" t="s">
        <v>21</v>
      </c>
      <c r="F28" s="7">
        <v>6757.75</v>
      </c>
      <c r="G28" s="7"/>
      <c r="H28" s="7"/>
      <c r="I28" s="7"/>
      <c r="J28" s="7"/>
      <c r="K28" s="7"/>
      <c r="L28" s="7">
        <f t="shared" si="0"/>
        <v>6757.75</v>
      </c>
      <c r="N28" s="64"/>
    </row>
    <row r="29" spans="1:14" s="22" customFormat="1" ht="60.75" customHeight="1" x14ac:dyDescent="0.25">
      <c r="A29" s="6">
        <v>10</v>
      </c>
      <c r="B29" s="14">
        <v>2022003806</v>
      </c>
      <c r="C29" s="15" t="s">
        <v>19</v>
      </c>
      <c r="D29" s="12" t="s">
        <v>17</v>
      </c>
      <c r="E29" s="5" t="s">
        <v>21</v>
      </c>
      <c r="F29" s="7">
        <v>8138.49</v>
      </c>
      <c r="G29" s="7"/>
      <c r="H29" s="7"/>
      <c r="I29" s="7"/>
      <c r="J29" s="7"/>
      <c r="K29" s="7"/>
      <c r="L29" s="7">
        <f t="shared" si="0"/>
        <v>8138.49</v>
      </c>
      <c r="N29" s="64"/>
    </row>
    <row r="30" spans="1:14" s="33" customFormat="1" ht="60.75" customHeight="1" x14ac:dyDescent="0.25">
      <c r="A30" s="6">
        <v>11</v>
      </c>
      <c r="B30" s="14">
        <v>2024004666</v>
      </c>
      <c r="C30" s="15" t="s">
        <v>20</v>
      </c>
      <c r="D30" s="12" t="s">
        <v>17</v>
      </c>
      <c r="E30" s="5" t="s">
        <v>36</v>
      </c>
      <c r="F30" s="7">
        <v>302.07</v>
      </c>
      <c r="G30" s="7"/>
      <c r="H30" s="7"/>
      <c r="I30" s="7"/>
      <c r="J30" s="7"/>
      <c r="K30" s="7"/>
      <c r="L30" s="7">
        <f t="shared" si="0"/>
        <v>302.07</v>
      </c>
      <c r="N30" s="64"/>
    </row>
    <row r="31" spans="1:14" s="33" customFormat="1" ht="60.75" customHeight="1" x14ac:dyDescent="0.25">
      <c r="A31" s="6">
        <v>12</v>
      </c>
      <c r="B31" s="14">
        <v>2025000971</v>
      </c>
      <c r="C31" s="15" t="s">
        <v>20</v>
      </c>
      <c r="D31" s="12" t="s">
        <v>17</v>
      </c>
      <c r="E31" s="5" t="s">
        <v>36</v>
      </c>
      <c r="F31" s="7"/>
      <c r="G31" s="7">
        <v>4640</v>
      </c>
      <c r="H31" s="7">
        <v>5104</v>
      </c>
      <c r="I31" s="7">
        <v>4964.8</v>
      </c>
      <c r="J31" s="7"/>
      <c r="K31" s="7">
        <f t="shared" ref="K31:K44" si="1">ROUND(AVERAGE(G31:I31),2)</f>
        <v>4902.93</v>
      </c>
      <c r="L31" s="34">
        <v>3200</v>
      </c>
      <c r="N31" s="64"/>
    </row>
    <row r="32" spans="1:14" s="33" customFormat="1" ht="60.75" customHeight="1" x14ac:dyDescent="0.25">
      <c r="A32" s="6">
        <v>13</v>
      </c>
      <c r="B32" s="14">
        <v>2025000972</v>
      </c>
      <c r="C32" s="15" t="s">
        <v>37</v>
      </c>
      <c r="D32" s="12" t="s">
        <v>17</v>
      </c>
      <c r="E32" s="5" t="s">
        <v>36</v>
      </c>
      <c r="F32" s="7"/>
      <c r="G32" s="7">
        <v>960</v>
      </c>
      <c r="H32" s="7">
        <v>1056</v>
      </c>
      <c r="I32" s="7">
        <v>1027.2</v>
      </c>
      <c r="J32" s="7"/>
      <c r="K32" s="7">
        <f t="shared" si="1"/>
        <v>1014.4</v>
      </c>
      <c r="L32" s="7">
        <f t="shared" si="0"/>
        <v>960</v>
      </c>
      <c r="N32" s="64"/>
    </row>
    <row r="33" spans="1:14" s="33" customFormat="1" ht="60.75" customHeight="1" x14ac:dyDescent="0.25">
      <c r="A33" s="6">
        <v>14</v>
      </c>
      <c r="B33" s="14">
        <v>2026000288</v>
      </c>
      <c r="C33" s="15" t="s">
        <v>20</v>
      </c>
      <c r="D33" s="12" t="s">
        <v>17</v>
      </c>
      <c r="E33" s="5" t="s">
        <v>36</v>
      </c>
      <c r="F33" s="7"/>
      <c r="G33" s="7">
        <v>2300</v>
      </c>
      <c r="H33" s="7">
        <v>2461</v>
      </c>
      <c r="I33" s="7">
        <v>2415</v>
      </c>
      <c r="J33" s="7"/>
      <c r="K33" s="7">
        <f t="shared" si="1"/>
        <v>2392</v>
      </c>
      <c r="L33" s="7">
        <v>1257.67</v>
      </c>
      <c r="N33" s="64"/>
    </row>
    <row r="34" spans="1:14" s="33" customFormat="1" ht="60.75" customHeight="1" x14ac:dyDescent="0.25">
      <c r="A34" s="6">
        <v>15</v>
      </c>
      <c r="B34" s="14">
        <v>2026000319</v>
      </c>
      <c r="C34" s="15" t="s">
        <v>37</v>
      </c>
      <c r="D34" s="12" t="s">
        <v>17</v>
      </c>
      <c r="E34" s="5" t="s">
        <v>36</v>
      </c>
      <c r="F34" s="7"/>
      <c r="G34" s="7">
        <v>1500</v>
      </c>
      <c r="H34" s="7">
        <v>1605</v>
      </c>
      <c r="I34" s="7">
        <v>1575</v>
      </c>
      <c r="J34" s="7"/>
      <c r="K34" s="7">
        <f t="shared" si="1"/>
        <v>1560</v>
      </c>
      <c r="L34" s="7">
        <v>911.33</v>
      </c>
      <c r="N34" s="64"/>
    </row>
    <row r="35" spans="1:14" s="33" customFormat="1" ht="60.75" customHeight="1" x14ac:dyDescent="0.25">
      <c r="A35" s="6">
        <v>16</v>
      </c>
      <c r="B35" s="14">
        <v>2026000660</v>
      </c>
      <c r="C35" s="15" t="s">
        <v>20</v>
      </c>
      <c r="D35" s="12" t="s">
        <v>17</v>
      </c>
      <c r="E35" s="5" t="s">
        <v>36</v>
      </c>
      <c r="F35" s="7"/>
      <c r="G35" s="7">
        <v>4450</v>
      </c>
      <c r="H35" s="7">
        <v>4761.5</v>
      </c>
      <c r="I35" s="7">
        <v>4672.5</v>
      </c>
      <c r="J35" s="7"/>
      <c r="K35" s="7">
        <f t="shared" si="1"/>
        <v>4628</v>
      </c>
      <c r="L35" s="34">
        <v>4450</v>
      </c>
      <c r="N35" s="64"/>
    </row>
    <row r="36" spans="1:14" s="33" customFormat="1" ht="60.75" customHeight="1" x14ac:dyDescent="0.25">
      <c r="A36" s="6">
        <v>17</v>
      </c>
      <c r="B36" s="14">
        <v>2026000697</v>
      </c>
      <c r="C36" s="15" t="s">
        <v>20</v>
      </c>
      <c r="D36" s="12" t="s">
        <v>17</v>
      </c>
      <c r="E36" s="5" t="s">
        <v>36</v>
      </c>
      <c r="F36" s="7"/>
      <c r="G36" s="7">
        <v>1118</v>
      </c>
      <c r="H36" s="7">
        <v>1229.8</v>
      </c>
      <c r="I36" s="7">
        <v>1196.26</v>
      </c>
      <c r="J36" s="7"/>
      <c r="K36" s="7">
        <f t="shared" si="1"/>
        <v>1181.3499999999999</v>
      </c>
      <c r="L36" s="7">
        <v>667.15</v>
      </c>
      <c r="N36" s="64"/>
    </row>
    <row r="37" spans="1:14" s="33" customFormat="1" ht="60.75" customHeight="1" x14ac:dyDescent="0.25">
      <c r="A37" s="6">
        <v>18</v>
      </c>
      <c r="B37" s="14">
        <v>2026000699</v>
      </c>
      <c r="C37" s="15" t="s">
        <v>20</v>
      </c>
      <c r="D37" s="12" t="s">
        <v>17</v>
      </c>
      <c r="E37" s="5" t="s">
        <v>36</v>
      </c>
      <c r="F37" s="7"/>
      <c r="G37" s="7">
        <v>508</v>
      </c>
      <c r="H37" s="7">
        <v>558.79999999999995</v>
      </c>
      <c r="I37" s="7">
        <v>543.55999999999995</v>
      </c>
      <c r="J37" s="7"/>
      <c r="K37" s="7">
        <f t="shared" si="1"/>
        <v>536.79</v>
      </c>
      <c r="L37" s="7">
        <v>234.67</v>
      </c>
      <c r="N37" s="64"/>
    </row>
    <row r="38" spans="1:14" s="33" customFormat="1" ht="60.75" customHeight="1" x14ac:dyDescent="0.25">
      <c r="A38" s="6">
        <v>19</v>
      </c>
      <c r="B38" s="14">
        <v>2026000777</v>
      </c>
      <c r="C38" s="15" t="s">
        <v>20</v>
      </c>
      <c r="D38" s="12" t="s">
        <v>17</v>
      </c>
      <c r="E38" s="5" t="s">
        <v>36</v>
      </c>
      <c r="F38" s="7"/>
      <c r="G38" s="7">
        <v>2660</v>
      </c>
      <c r="H38" s="7">
        <v>2846.2</v>
      </c>
      <c r="I38" s="7">
        <v>2793</v>
      </c>
      <c r="J38" s="7"/>
      <c r="K38" s="7">
        <f t="shared" si="1"/>
        <v>2766.4</v>
      </c>
      <c r="L38" s="7">
        <f t="shared" si="0"/>
        <v>2660</v>
      </c>
      <c r="N38" s="64"/>
    </row>
    <row r="39" spans="1:14" s="33" customFormat="1" ht="60.75" customHeight="1" x14ac:dyDescent="0.25">
      <c r="A39" s="6">
        <v>20</v>
      </c>
      <c r="B39" s="14">
        <v>2026000813</v>
      </c>
      <c r="C39" s="15" t="s">
        <v>20</v>
      </c>
      <c r="D39" s="12" t="s">
        <v>17</v>
      </c>
      <c r="E39" s="5" t="s">
        <v>36</v>
      </c>
      <c r="F39" s="7"/>
      <c r="G39" s="7">
        <v>2460</v>
      </c>
      <c r="H39" s="7">
        <v>2706</v>
      </c>
      <c r="I39" s="7">
        <v>2632.2</v>
      </c>
      <c r="J39" s="7"/>
      <c r="K39" s="7">
        <f t="shared" si="1"/>
        <v>2599.4</v>
      </c>
      <c r="L39" s="7">
        <f t="shared" si="0"/>
        <v>2460</v>
      </c>
      <c r="N39" s="64"/>
    </row>
    <row r="40" spans="1:14" s="33" customFormat="1" ht="60.75" customHeight="1" x14ac:dyDescent="0.25">
      <c r="A40" s="6">
        <v>21</v>
      </c>
      <c r="B40" s="14">
        <v>2026000815</v>
      </c>
      <c r="C40" s="15" t="s">
        <v>20</v>
      </c>
      <c r="D40" s="12" t="s">
        <v>17</v>
      </c>
      <c r="E40" s="5" t="s">
        <v>36</v>
      </c>
      <c r="F40" s="7"/>
      <c r="G40" s="7">
        <v>3400</v>
      </c>
      <c r="H40" s="7">
        <v>3740</v>
      </c>
      <c r="I40" s="7">
        <v>3638</v>
      </c>
      <c r="J40" s="7"/>
      <c r="K40" s="7">
        <f t="shared" si="1"/>
        <v>3592.67</v>
      </c>
      <c r="L40" s="7">
        <f t="shared" si="0"/>
        <v>3400</v>
      </c>
      <c r="N40" s="64"/>
    </row>
    <row r="41" spans="1:14" s="33" customFormat="1" ht="60.75" customHeight="1" x14ac:dyDescent="0.25">
      <c r="A41" s="6">
        <v>22</v>
      </c>
      <c r="B41" s="14">
        <v>2026000817</v>
      </c>
      <c r="C41" s="15" t="s">
        <v>20</v>
      </c>
      <c r="D41" s="12" t="s">
        <v>17</v>
      </c>
      <c r="E41" s="5" t="s">
        <v>36</v>
      </c>
      <c r="F41" s="7"/>
      <c r="G41" s="7">
        <v>2650</v>
      </c>
      <c r="H41" s="7">
        <v>2915</v>
      </c>
      <c r="I41" s="7">
        <v>2835.5</v>
      </c>
      <c r="J41" s="7"/>
      <c r="K41" s="7">
        <f t="shared" si="1"/>
        <v>2800.17</v>
      </c>
      <c r="L41" s="7">
        <f t="shared" si="0"/>
        <v>2650</v>
      </c>
      <c r="N41" s="64"/>
    </row>
    <row r="42" spans="1:14" s="33" customFormat="1" ht="60.75" customHeight="1" x14ac:dyDescent="0.25">
      <c r="A42" s="6">
        <v>23</v>
      </c>
      <c r="B42" s="14">
        <v>2014003304</v>
      </c>
      <c r="C42" s="15" t="s">
        <v>38</v>
      </c>
      <c r="D42" s="12" t="s">
        <v>17</v>
      </c>
      <c r="E42" s="5" t="s">
        <v>21</v>
      </c>
      <c r="F42" s="7"/>
      <c r="G42" s="7">
        <v>39603</v>
      </c>
      <c r="H42" s="7">
        <v>42375.21</v>
      </c>
      <c r="I42" s="7">
        <v>41583.15</v>
      </c>
      <c r="J42" s="7"/>
      <c r="K42" s="7">
        <f t="shared" si="1"/>
        <v>41187.120000000003</v>
      </c>
      <c r="L42" s="7">
        <f t="shared" si="0"/>
        <v>39603</v>
      </c>
      <c r="N42" s="64"/>
    </row>
    <row r="43" spans="1:14" s="33" customFormat="1" ht="60.75" customHeight="1" x14ac:dyDescent="0.25">
      <c r="A43" s="6">
        <v>24</v>
      </c>
      <c r="B43" s="14">
        <v>2022003847</v>
      </c>
      <c r="C43" s="15" t="s">
        <v>39</v>
      </c>
      <c r="D43" s="12" t="s">
        <v>17</v>
      </c>
      <c r="E43" s="5" t="s">
        <v>21</v>
      </c>
      <c r="F43" s="7">
        <v>238057.14</v>
      </c>
      <c r="G43" s="7"/>
      <c r="H43" s="7"/>
      <c r="I43" s="7"/>
      <c r="J43" s="7"/>
      <c r="K43" s="7"/>
      <c r="L43" s="7">
        <f t="shared" si="0"/>
        <v>238057.14</v>
      </c>
      <c r="N43" s="64"/>
    </row>
    <row r="44" spans="1:14" s="22" customFormat="1" ht="60.75" customHeight="1" x14ac:dyDescent="0.25">
      <c r="A44" s="6">
        <v>25</v>
      </c>
      <c r="B44" s="14">
        <v>2022003848</v>
      </c>
      <c r="C44" s="15" t="s">
        <v>39</v>
      </c>
      <c r="D44" s="12" t="s">
        <v>17</v>
      </c>
      <c r="E44" s="5" t="s">
        <v>21</v>
      </c>
      <c r="F44" s="7"/>
      <c r="G44" s="7">
        <v>278100</v>
      </c>
      <c r="H44" s="8">
        <v>297567</v>
      </c>
      <c r="I44" s="8">
        <v>292005</v>
      </c>
      <c r="J44" s="8"/>
      <c r="K44" s="8">
        <f t="shared" si="1"/>
        <v>289224</v>
      </c>
      <c r="L44" s="8">
        <f t="shared" si="0"/>
        <v>278100</v>
      </c>
      <c r="N44" s="64"/>
    </row>
    <row r="45" spans="1:14" ht="39.75" customHeight="1" x14ac:dyDescent="0.25">
      <c r="A45" s="50" t="s">
        <v>33</v>
      </c>
      <c r="B45" s="50"/>
      <c r="C45" s="50"/>
      <c r="D45" s="50"/>
      <c r="E45" s="50"/>
      <c r="F45" s="32"/>
      <c r="G45" s="21"/>
      <c r="H45" s="21"/>
      <c r="I45" s="21"/>
      <c r="J45" s="21"/>
      <c r="K45" s="18"/>
      <c r="L45" s="17">
        <f>SUM(L20:L44)</f>
        <v>810916.38</v>
      </c>
      <c r="N45" s="64"/>
    </row>
    <row r="46" spans="1:14" ht="41.25" customHeight="1" x14ac:dyDescent="0.25">
      <c r="A46" s="60" t="s">
        <v>34</v>
      </c>
      <c r="B46" s="61"/>
      <c r="C46" s="61"/>
      <c r="D46" s="61"/>
      <c r="E46" s="62"/>
      <c r="F46" s="30"/>
      <c r="G46" s="16"/>
      <c r="H46" s="16"/>
      <c r="I46" s="16"/>
      <c r="J46" s="16"/>
      <c r="K46" s="2"/>
      <c r="L46" s="17">
        <f>L45/1.22*0.22</f>
        <v>146230.82</v>
      </c>
      <c r="N46" s="64"/>
    </row>
    <row r="47" spans="1:14" x14ac:dyDescent="0.25">
      <c r="A47" s="16"/>
      <c r="B47" s="16"/>
      <c r="C47" s="16"/>
      <c r="D47" s="58" t="s">
        <v>14</v>
      </c>
      <c r="E47" s="59"/>
      <c r="F47" s="35">
        <v>46203</v>
      </c>
      <c r="G47" s="35">
        <v>46190</v>
      </c>
      <c r="H47" s="35">
        <v>46206</v>
      </c>
      <c r="I47" s="35">
        <v>46191</v>
      </c>
      <c r="J47" s="35">
        <v>46091</v>
      </c>
      <c r="K47" s="2"/>
      <c r="L47" s="2"/>
      <c r="N47" s="64"/>
    </row>
    <row r="48" spans="1:14" x14ac:dyDescent="0.25">
      <c r="A48" s="16"/>
      <c r="B48" s="16"/>
      <c r="C48" s="16"/>
      <c r="D48" s="58" t="s">
        <v>15</v>
      </c>
      <c r="E48" s="59"/>
      <c r="F48" s="35">
        <v>46387</v>
      </c>
      <c r="G48" s="35">
        <v>46691</v>
      </c>
      <c r="H48" s="35">
        <v>46295</v>
      </c>
      <c r="I48" s="35">
        <v>46446</v>
      </c>
      <c r="J48" s="35">
        <v>46387</v>
      </c>
      <c r="K48" s="2"/>
      <c r="L48" s="2"/>
      <c r="N48" s="64"/>
    </row>
    <row r="49" spans="1:12" x14ac:dyDescent="0.25">
      <c r="A49" s="25"/>
      <c r="B49" s="25"/>
      <c r="C49" s="25"/>
      <c r="D49" s="26"/>
      <c r="E49" s="26"/>
      <c r="F49" s="26"/>
      <c r="G49" s="27"/>
      <c r="H49" s="27"/>
      <c r="I49" s="27"/>
      <c r="J49" s="27"/>
      <c r="K49" s="28"/>
      <c r="L49" s="28"/>
    </row>
    <row r="50" spans="1:12" ht="39.75" customHeight="1" x14ac:dyDescent="0.25">
      <c r="A50" s="63" t="s">
        <v>41</v>
      </c>
      <c r="B50" s="63"/>
      <c r="C50" s="63"/>
      <c r="D50" s="63"/>
      <c r="E50" s="63"/>
      <c r="F50" s="63"/>
      <c r="G50" s="63"/>
      <c r="H50" s="27"/>
      <c r="I50" s="27"/>
      <c r="J50" s="27"/>
      <c r="K50" s="28"/>
      <c r="L50" s="28"/>
    </row>
    <row r="52" spans="1:12" x14ac:dyDescent="0.25">
      <c r="A52" s="48" t="s">
        <v>6</v>
      </c>
      <c r="B52" s="48"/>
      <c r="C52" s="48"/>
      <c r="D52" s="48"/>
      <c r="E52" s="48"/>
      <c r="F52" s="29"/>
      <c r="G52" s="3"/>
      <c r="H52" s="3"/>
      <c r="I52" s="11"/>
      <c r="J52" s="23"/>
    </row>
    <row r="53" spans="1:12" x14ac:dyDescent="0.25">
      <c r="A53" s="48" t="s">
        <v>35</v>
      </c>
      <c r="B53" s="48"/>
      <c r="C53" s="48"/>
      <c r="D53" s="48"/>
      <c r="E53" s="48"/>
      <c r="F53" s="29"/>
      <c r="G53" s="3"/>
      <c r="H53" s="3"/>
      <c r="I53" s="11"/>
      <c r="J53" s="23"/>
    </row>
    <row r="54" spans="1:12" x14ac:dyDescent="0.25">
      <c r="A54" s="48" t="s">
        <v>42</v>
      </c>
      <c r="B54" s="48"/>
      <c r="C54" s="48"/>
      <c r="D54" s="48"/>
      <c r="E54" s="48"/>
      <c r="F54" s="29"/>
      <c r="G54" s="3"/>
      <c r="H54" s="3"/>
      <c r="I54" s="11"/>
      <c r="J54" s="23"/>
      <c r="K54" s="3"/>
      <c r="L54" s="3"/>
    </row>
  </sheetData>
  <autoFilter ref="A19:N48" xr:uid="{83F830F6-AE8A-4521-BDB6-D55CB5ADA4DF}">
    <filterColumn colId="2" showButton="0"/>
  </autoFilter>
  <mergeCells count="37">
    <mergeCell ref="J16:J19"/>
    <mergeCell ref="A50:G50"/>
    <mergeCell ref="H16:H17"/>
    <mergeCell ref="A53:E53"/>
    <mergeCell ref="I16:I17"/>
    <mergeCell ref="F16:F17"/>
    <mergeCell ref="F18:F19"/>
    <mergeCell ref="A8:D8"/>
    <mergeCell ref="A9:D9"/>
    <mergeCell ref="A10:D10"/>
    <mergeCell ref="A11:D11"/>
    <mergeCell ref="A46:E46"/>
    <mergeCell ref="A54:E54"/>
    <mergeCell ref="A16:A19"/>
    <mergeCell ref="E16:E19"/>
    <mergeCell ref="A45:E45"/>
    <mergeCell ref="A52:E52"/>
    <mergeCell ref="B16:B19"/>
    <mergeCell ref="C16:D19"/>
    <mergeCell ref="D47:E47"/>
    <mergeCell ref="D48:E48"/>
    <mergeCell ref="A1:L1"/>
    <mergeCell ref="E7:L7"/>
    <mergeCell ref="K16:K19"/>
    <mergeCell ref="E6:L6"/>
    <mergeCell ref="A4:L4"/>
    <mergeCell ref="A3:L3"/>
    <mergeCell ref="E8:L8"/>
    <mergeCell ref="E9:L9"/>
    <mergeCell ref="E11:L11"/>
    <mergeCell ref="G16:G17"/>
    <mergeCell ref="A13:L13"/>
    <mergeCell ref="A14:L14"/>
    <mergeCell ref="E10:L10"/>
    <mergeCell ref="A6:D6"/>
    <mergeCell ref="A7:D7"/>
    <mergeCell ref="L16:L19"/>
  </mergeCells>
  <pageMargins left="0.7" right="0.7" top="0.75" bottom="0.75" header="0.3" footer="0.3"/>
  <pageSetup paperSize="9" orientation="portrait" r:id="rId1"/>
  <ignoredErrors>
    <ignoredError sqref="L22 L31:L44" emptyCellReference="1"/>
    <ignoredError sqref="L23:L30 L20:L21" formulaRange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Лукин Дмитрий Александрович</dc:creator>
  <cp:lastModifiedBy>Фоломеева Ольга Валерьевна</cp:lastModifiedBy>
  <dcterms:created xsi:type="dcterms:W3CDTF">2018-09-24T14:59:18Z</dcterms:created>
  <dcterms:modified xsi:type="dcterms:W3CDTF">2026-07-04T08:04:30Z</dcterms:modified>
</cp:coreProperties>
</file>