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688" yWindow="2688" windowWidth="19848" windowHeight="12828"/>
  </bookViews>
  <sheets>
    <sheet name="Лист 1" sheetId="5" r:id="rId1"/>
  </sheets>
  <definedNames>
    <definedName name="_xlnm._FilterDatabase" localSheetId="0" hidden="1">'Лист 1'!$A$11:$N$13</definedName>
    <definedName name="_xlnm.Print_Area" localSheetId="0">'Лист 1'!$A$1:$N$20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5" l="1"/>
  <c r="G12" i="5"/>
  <c r="H12" i="5"/>
  <c r="J12" i="5"/>
  <c r="L12" i="5"/>
  <c r="N12" i="5"/>
  <c r="I13" i="5" l="1"/>
  <c r="N13" i="5"/>
  <c r="L13" i="5"/>
  <c r="J13" i="5"/>
  <c r="H13" i="5"/>
</calcChain>
</file>

<file path=xl/sharedStrings.xml><?xml version="1.0" encoding="utf-8"?>
<sst xmlns="http://schemas.openxmlformats.org/spreadsheetml/2006/main" count="39" uniqueCount="33">
  <si>
    <t>Ед.  изм.</t>
  </si>
  <si>
    <t>Кол-во</t>
  </si>
  <si>
    <t>Способ закупки</t>
  </si>
  <si>
    <t xml:space="preserve">№ п/п </t>
  </si>
  <si>
    <t>-</t>
  </si>
  <si>
    <t>Единственный поставщик</t>
  </si>
  <si>
    <t>Вывод</t>
  </si>
  <si>
    <t>Код ОКПД 2</t>
  </si>
  <si>
    <t>Цена за ед., с учетом НДС, руб.</t>
  </si>
  <si>
    <t>Общая стоимость с НДС, руб.</t>
  </si>
  <si>
    <t>В цену включены: стоимость товаров, работ, услуг, уплата таможенных пошлин, сборов, налогов, обязательных платежей, а также другие расходы, связанные с исполнением контракта.</t>
  </si>
  <si>
    <t>Итого:</t>
  </si>
  <si>
    <t>Цена за единицу, принимаемая к расчету, руб.</t>
  </si>
  <si>
    <r>
      <t>Данные источников информации о ценах товаров, работ, услуг. Источник информации: коммерческие предложения участников маркетинговых исследований.</t>
    </r>
    <r>
      <rPr>
        <sz val="10"/>
        <rFont val="Times New Roman"/>
        <family val="1"/>
        <charset val="204"/>
      </rPr>
      <t xml:space="preserve"> С</t>
    </r>
    <r>
      <rPr>
        <sz val="10"/>
        <color theme="1"/>
        <rFont val="Times New Roman"/>
        <family val="1"/>
        <charset val="204"/>
      </rPr>
      <t xml:space="preserve">пособ получения информации - </t>
    </r>
    <r>
      <rPr>
        <b/>
        <sz val="10"/>
        <color theme="1"/>
        <rFont val="Times New Roman"/>
        <family val="1"/>
        <charset val="204"/>
      </rPr>
      <t>Запрос</t>
    </r>
    <r>
      <rPr>
        <sz val="10"/>
        <color theme="1"/>
        <rFont val="Times New Roman"/>
        <family val="1"/>
        <charset val="204"/>
      </rPr>
      <t>.</t>
    </r>
  </si>
  <si>
    <t>Аукцион в электронной форме</t>
  </si>
  <si>
    <t>Запрос предложений в электронной форме</t>
  </si>
  <si>
    <t>Запрос котировок в электронной форме</t>
  </si>
  <si>
    <t>Конкурс в электронной форме</t>
  </si>
  <si>
    <t>ДА</t>
  </si>
  <si>
    <t>Коэффициент вариации</t>
  </si>
  <si>
    <t>Начальная (макс.) цена договора, руб.</t>
  </si>
  <si>
    <t>Цена за ед., с учетом  НДС, руб.</t>
  </si>
  <si>
    <t>Наименование ТРУ</t>
  </si>
  <si>
    <t>шт.</t>
  </si>
  <si>
    <t>Фильтр-поглотитель ФПУ-200</t>
  </si>
  <si>
    <t>28.25.14.111</t>
  </si>
  <si>
    <t>Расчёт  начальной (максимальной) цены гражданско-правового договора на поставку фильтров поглотителей ФПУ-200 для системы фильтровентиляции убежища №1</t>
  </si>
  <si>
    <t>Коммерческое предложение участника маркетинговых исследований №1, исх № 7354 от 23.07.2026г.</t>
  </si>
  <si>
    <t>Коммерческое предложение участника маркетинговых исследований №2, исх. № 721 от 21.07.2026 г.</t>
  </si>
  <si>
    <t>Коммерческое предложение участника маркетинговых исследований №3, исх. № 02/161 от 21.07.2026 г.</t>
  </si>
  <si>
    <r>
      <t xml:space="preserve">Вывод (обоснование): Заказчиком направлены запросы о предоставлении ценовой информации поставщикам (исполнителям), обладающим опытом поставок соответствующего товара, работ, услуг, информация о которых имеется в свободном доступе; получены 3 (три) письменных ответа. На основании полученной информации Заказчик установливает : Начальная максимальная цена договора на основании минимальных цен, содержащихся в ответах на запрос ценовой информации и с учетом планируемого объема закупок составляет </t>
    </r>
    <r>
      <rPr>
        <b/>
        <sz val="12"/>
        <color theme="1"/>
        <rFont val="Times New Roman"/>
        <family val="1"/>
        <charset val="204"/>
      </rPr>
      <t xml:space="preserve">595 500,00 </t>
    </r>
    <r>
      <rPr>
        <sz val="12"/>
        <color theme="1"/>
        <rFont val="Times New Roman"/>
        <family val="1"/>
        <charset val="204"/>
      </rPr>
      <t xml:space="preserve">(Пятьсот девяносто пять тысяч пятьсот) рублей 00 копеек, в том числе НДС
</t>
    </r>
  </si>
  <si>
    <t>Главный спциалист по снабжению службы МТиМО:                                                                                                       ______________________О.А. Васюрин</t>
  </si>
  <si>
    <t xml:space="preserve">  Заместитель начальника отдела планирования, организации                              
  и сопровождения закупок:                                                                                                                                                ______________________ Ю.С. Лозовая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</si>
</sst>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-;\-* #,##0.00_-;_-* &quot;-&quot;??_-;_-@_-"/>
    <numFmt numFmtId="165" formatCode="#,##0.00_р_.;[Red]#,##0.00_р_."/>
    <numFmt numFmtId="166" formatCode="_-* #,##0.00\ _р_._-;\-* #,##0.00\ _р_._-;_-* &quot;-&quot;??\ _р_.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5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6" fontId="10" fillId="2" borderId="9" xfId="5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 wrapText="1"/>
    </xf>
    <xf numFmtId="4" fontId="11" fillId="2" borderId="8" xfId="1" applyNumberFormat="1" applyFont="1" applyFill="1" applyBorder="1" applyAlignment="1">
      <alignment horizontal="center" vertical="center" wrapText="1"/>
    </xf>
    <xf numFmtId="43" fontId="12" fillId="2" borderId="8" xfId="0" applyNumberFormat="1" applyFont="1" applyFill="1" applyBorder="1" applyAlignment="1">
      <alignment horizontal="center" vertical="center" wrapText="1"/>
    </xf>
    <xf numFmtId="2" fontId="12" fillId="2" borderId="8" xfId="0" applyNumberFormat="1" applyFont="1" applyFill="1" applyBorder="1" applyAlignment="1">
      <alignment horizontal="center" vertical="center" wrapText="1"/>
    </xf>
    <xf numFmtId="4" fontId="12" fillId="2" borderId="8" xfId="0" applyNumberFormat="1" applyFont="1" applyFill="1" applyBorder="1" applyAlignment="1">
      <alignment horizontal="center" vertical="center" wrapText="1"/>
    </xf>
    <xf numFmtId="165" fontId="11" fillId="2" borderId="8" xfId="0" applyNumberFormat="1" applyFont="1" applyFill="1" applyBorder="1" applyAlignment="1">
      <alignment horizontal="center" vertical="center" wrapText="1"/>
    </xf>
    <xf numFmtId="4" fontId="12" fillId="2" borderId="8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</cellXfs>
  <cellStyles count="6">
    <cellStyle name="Excel Built-in Normal" xfId="2"/>
    <cellStyle name="Обычный" xfId="0" builtinId="0"/>
    <cellStyle name="Обычный 2" xfId="1"/>
    <cellStyle name="Обычный 3" xfId="4"/>
    <cellStyle name="Обычный 4" xfId="3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22"/>
  <sheetViews>
    <sheetView tabSelected="1" view="pageLayout" zoomScaleNormal="110" zoomScaleSheetLayoutView="100" workbookViewId="0">
      <selection activeCell="D22" sqref="D22"/>
    </sheetView>
  </sheetViews>
  <sheetFormatPr defaultColWidth="9.109375" defaultRowHeight="13.2" x14ac:dyDescent="0.3"/>
  <cols>
    <col min="1" max="1" width="6" style="6" customWidth="1"/>
    <col min="2" max="2" width="26.109375" style="1" customWidth="1"/>
    <col min="3" max="3" width="12" style="6" customWidth="1"/>
    <col min="4" max="4" width="10" style="1" customWidth="1"/>
    <col min="5" max="5" width="8.44140625" style="1" customWidth="1"/>
    <col min="6" max="7" width="12.109375" style="12" customWidth="1"/>
    <col min="8" max="8" width="11.6640625" style="12" customWidth="1"/>
    <col min="9" max="9" width="11.5546875" style="6" customWidth="1"/>
    <col min="10" max="10" width="11.88671875" style="6" customWidth="1"/>
    <col min="11" max="11" width="11.5546875" style="12" customWidth="1"/>
    <col min="12" max="12" width="11.44140625" style="6" customWidth="1"/>
    <col min="13" max="13" width="11.6640625" style="6" customWidth="1"/>
    <col min="14" max="14" width="13.109375" style="6" customWidth="1"/>
    <col min="15" max="15" width="29.109375" style="6" customWidth="1"/>
    <col min="16" max="16384" width="9.109375" style="6"/>
  </cols>
  <sheetData>
    <row r="1" spans="1:14" s="4" customForma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3" customHeight="1" x14ac:dyDescent="0.3">
      <c r="A2" s="42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ht="14.4" x14ac:dyDescent="0.3">
      <c r="A3" s="38" t="s">
        <v>2</v>
      </c>
      <c r="B3" s="38"/>
      <c r="C3" s="38"/>
      <c r="D3" s="45" t="s">
        <v>5</v>
      </c>
      <c r="E3" s="46"/>
      <c r="F3" s="46"/>
      <c r="G3" s="46"/>
      <c r="H3" s="47"/>
      <c r="I3" s="50" t="s">
        <v>4</v>
      </c>
      <c r="J3" s="51"/>
      <c r="K3" s="51"/>
      <c r="L3" s="51"/>
      <c r="M3" s="51"/>
      <c r="N3" s="52"/>
    </row>
    <row r="4" spans="1:14" ht="14.4" x14ac:dyDescent="0.3">
      <c r="A4" s="38"/>
      <c r="B4" s="38"/>
      <c r="C4" s="38"/>
      <c r="D4" s="48" t="s">
        <v>14</v>
      </c>
      <c r="E4" s="49"/>
      <c r="F4" s="49"/>
      <c r="G4" s="49"/>
      <c r="H4" s="47"/>
      <c r="I4" s="50" t="s">
        <v>18</v>
      </c>
      <c r="J4" s="51"/>
      <c r="K4" s="51"/>
      <c r="L4" s="51"/>
      <c r="M4" s="51"/>
      <c r="N4" s="52"/>
    </row>
    <row r="5" spans="1:14" ht="14.25" customHeight="1" x14ac:dyDescent="0.3">
      <c r="A5" s="38"/>
      <c r="B5" s="38"/>
      <c r="C5" s="38"/>
      <c r="D5" s="48" t="s">
        <v>15</v>
      </c>
      <c r="E5" s="49"/>
      <c r="F5" s="49"/>
      <c r="G5" s="49"/>
      <c r="H5" s="47"/>
      <c r="I5" s="53" t="s">
        <v>4</v>
      </c>
      <c r="J5" s="51"/>
      <c r="K5" s="51"/>
      <c r="L5" s="51"/>
      <c r="M5" s="51"/>
      <c r="N5" s="52"/>
    </row>
    <row r="6" spans="1:14" ht="14.4" x14ac:dyDescent="0.3">
      <c r="A6" s="38"/>
      <c r="B6" s="38"/>
      <c r="C6" s="38"/>
      <c r="D6" s="48" t="s">
        <v>16</v>
      </c>
      <c r="E6" s="49"/>
      <c r="F6" s="49"/>
      <c r="G6" s="49"/>
      <c r="H6" s="47"/>
      <c r="I6" s="53" t="s">
        <v>4</v>
      </c>
      <c r="J6" s="51"/>
      <c r="K6" s="51"/>
      <c r="L6" s="51"/>
      <c r="M6" s="51"/>
      <c r="N6" s="52"/>
    </row>
    <row r="7" spans="1:14" ht="14.4" x14ac:dyDescent="0.3">
      <c r="A7" s="38"/>
      <c r="B7" s="38"/>
      <c r="C7" s="38"/>
      <c r="D7" s="48" t="s">
        <v>17</v>
      </c>
      <c r="E7" s="49"/>
      <c r="F7" s="49"/>
      <c r="G7" s="49"/>
      <c r="H7" s="47"/>
      <c r="I7" s="53" t="s">
        <v>4</v>
      </c>
      <c r="J7" s="51"/>
      <c r="K7" s="51"/>
      <c r="L7" s="51"/>
      <c r="M7" s="51"/>
      <c r="N7" s="52"/>
    </row>
    <row r="8" spans="1:14" s="4" customFormat="1" ht="31.5" customHeight="1" x14ac:dyDescent="0.3">
      <c r="A8" s="39" t="s">
        <v>13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78.599999999999994" customHeight="1" x14ac:dyDescent="0.3">
      <c r="A9" s="57" t="s">
        <v>3</v>
      </c>
      <c r="B9" s="61" t="s">
        <v>22</v>
      </c>
      <c r="C9" s="57" t="s">
        <v>7</v>
      </c>
      <c r="D9" s="57" t="s">
        <v>0</v>
      </c>
      <c r="E9" s="57" t="s">
        <v>1</v>
      </c>
      <c r="F9" s="62" t="s">
        <v>6</v>
      </c>
      <c r="G9" s="63"/>
      <c r="H9" s="63"/>
      <c r="I9" s="56" t="s">
        <v>27</v>
      </c>
      <c r="J9" s="56"/>
      <c r="K9" s="56" t="s">
        <v>28</v>
      </c>
      <c r="L9" s="56"/>
      <c r="M9" s="56" t="s">
        <v>29</v>
      </c>
      <c r="N9" s="56"/>
    </row>
    <row r="10" spans="1:14" s="7" customFormat="1" ht="66" x14ac:dyDescent="0.3">
      <c r="A10" s="58"/>
      <c r="B10" s="58"/>
      <c r="C10" s="58"/>
      <c r="D10" s="58"/>
      <c r="E10" s="58"/>
      <c r="F10" s="2" t="s">
        <v>12</v>
      </c>
      <c r="G10" s="15" t="s">
        <v>19</v>
      </c>
      <c r="H10" s="2" t="s">
        <v>20</v>
      </c>
      <c r="I10" s="24" t="s">
        <v>8</v>
      </c>
      <c r="J10" s="3" t="s">
        <v>9</v>
      </c>
      <c r="K10" s="24" t="s">
        <v>21</v>
      </c>
      <c r="L10" s="3" t="s">
        <v>9</v>
      </c>
      <c r="M10" s="24" t="s">
        <v>8</v>
      </c>
      <c r="N10" s="3" t="s">
        <v>9</v>
      </c>
    </row>
    <row r="11" spans="1:14" s="1" customFormat="1" x14ac:dyDescent="0.3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7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</row>
    <row r="12" spans="1:14" s="36" customFormat="1" ht="43.8" customHeight="1" x14ac:dyDescent="0.3">
      <c r="A12" s="22">
        <v>1</v>
      </c>
      <c r="B12" s="37" t="s">
        <v>24</v>
      </c>
      <c r="C12" s="25" t="s">
        <v>25</v>
      </c>
      <c r="D12" s="35" t="s">
        <v>23</v>
      </c>
      <c r="E12" s="26">
        <v>3</v>
      </c>
      <c r="F12" s="23">
        <f t="shared" ref="F12" si="0">I12</f>
        <v>198500</v>
      </c>
      <c r="G12" s="27">
        <f>STDEV(I12,K12,M12)*100/ROUND((I12+K12+M12)/3,2)</f>
        <v>5.1354259645226765</v>
      </c>
      <c r="H12" s="28">
        <f t="shared" ref="H12" si="1">E12*F12</f>
        <v>595500</v>
      </c>
      <c r="I12" s="29">
        <v>198500</v>
      </c>
      <c r="J12" s="30">
        <f t="shared" ref="J12" si="2">SUM(E12*I12)</f>
        <v>595500</v>
      </c>
      <c r="K12" s="31">
        <v>210000</v>
      </c>
      <c r="L12" s="32">
        <f t="shared" ref="L12" si="3">SUM(E12*K12)</f>
        <v>630000</v>
      </c>
      <c r="M12" s="31">
        <v>220000</v>
      </c>
      <c r="N12" s="16">
        <f t="shared" ref="N12" si="4">SUM(E12*M12)</f>
        <v>660000</v>
      </c>
    </row>
    <row r="13" spans="1:14" ht="14.4" x14ac:dyDescent="0.3">
      <c r="A13" s="64" t="s">
        <v>11</v>
      </c>
      <c r="B13" s="65"/>
      <c r="C13" s="18"/>
      <c r="D13" s="19"/>
      <c r="E13" s="19"/>
      <c r="F13" s="20"/>
      <c r="G13" s="20"/>
      <c r="H13" s="21">
        <f>SUM(H12:H12)</f>
        <v>595500</v>
      </c>
      <c r="I13" s="21">
        <f>SUM(I12:I12)</f>
        <v>198500</v>
      </c>
      <c r="J13" s="18">
        <f>SUM(J12:J12)</f>
        <v>595500</v>
      </c>
      <c r="K13" s="18"/>
      <c r="L13" s="18">
        <f>SUM(L12:L12)</f>
        <v>630000</v>
      </c>
      <c r="M13" s="18"/>
      <c r="N13" s="18">
        <f>SUM(N12:N12)</f>
        <v>660000</v>
      </c>
    </row>
    <row r="14" spans="1:14" ht="28.8" customHeight="1" x14ac:dyDescent="0.3">
      <c r="A14" s="5"/>
      <c r="B14" s="8"/>
      <c r="C14" s="8"/>
      <c r="D14" s="8"/>
      <c r="E14" s="8"/>
      <c r="F14" s="8"/>
      <c r="G14" s="8"/>
      <c r="H14" s="9"/>
      <c r="I14" s="10"/>
      <c r="J14" s="10"/>
      <c r="K14" s="11"/>
      <c r="L14" s="10"/>
      <c r="M14" s="11"/>
      <c r="N14" s="10"/>
    </row>
    <row r="15" spans="1:14" s="14" customFormat="1" ht="91.2" customHeight="1" x14ac:dyDescent="0.3">
      <c r="A15" s="59" t="s">
        <v>30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14" s="14" customFormat="1" ht="26.4" customHeight="1" x14ac:dyDescent="0.3">
      <c r="A16" s="66" t="s">
        <v>10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</row>
    <row r="17" spans="1:14" s="14" customFormat="1" ht="0.6" hidden="1" customHeight="1" x14ac:dyDescent="0.3"/>
    <row r="18" spans="1:14" s="14" customFormat="1" ht="16.8" hidden="1" customHeight="1" x14ac:dyDescent="0.3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s="14" customFormat="1" ht="37.200000000000003" customHeight="1" x14ac:dyDescent="0.3">
      <c r="A19" s="68" t="s">
        <v>31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</row>
    <row r="20" spans="1:14" ht="56.4" customHeight="1" x14ac:dyDescent="0.3">
      <c r="A20" s="54" t="s">
        <v>32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</row>
    <row r="21" spans="1:14" ht="45.75" customHeight="1" x14ac:dyDescent="0.3"/>
    <row r="22" spans="1:14" x14ac:dyDescent="0.3">
      <c r="B22" s="6"/>
      <c r="D22" s="6"/>
      <c r="E22" s="6"/>
      <c r="F22" s="6"/>
      <c r="G22" s="6"/>
      <c r="H22" s="6"/>
      <c r="K22" s="6"/>
    </row>
  </sheetData>
  <autoFilter ref="A11:N13"/>
  <mergeCells count="27">
    <mergeCell ref="A20:N20"/>
    <mergeCell ref="M9:N9"/>
    <mergeCell ref="I9:J9"/>
    <mergeCell ref="C9:C10"/>
    <mergeCell ref="A15:N15"/>
    <mergeCell ref="A9:A10"/>
    <mergeCell ref="B9:B10"/>
    <mergeCell ref="D9:D10"/>
    <mergeCell ref="E9:E10"/>
    <mergeCell ref="F9:H9"/>
    <mergeCell ref="A13:B13"/>
    <mergeCell ref="A16:N16"/>
    <mergeCell ref="K9:L9"/>
    <mergeCell ref="A19:N19"/>
    <mergeCell ref="A3:C7"/>
    <mergeCell ref="A8:N8"/>
    <mergeCell ref="A2:N2"/>
    <mergeCell ref="D3:H3"/>
    <mergeCell ref="D4:H4"/>
    <mergeCell ref="D5:H5"/>
    <mergeCell ref="D6:H6"/>
    <mergeCell ref="D7:H7"/>
    <mergeCell ref="I3:N3"/>
    <mergeCell ref="I4:N4"/>
    <mergeCell ref="I5:N5"/>
    <mergeCell ref="I6:N6"/>
    <mergeCell ref="I7:N7"/>
  </mergeCells>
  <phoneticPr fontId="13" type="noConversion"/>
  <pageMargins left="0" right="0" top="0" bottom="7.1666666666666667E-3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mitina</dc:creator>
  <cp:lastModifiedBy>Тёмкин А.А.</cp:lastModifiedBy>
  <cp:lastPrinted>2026-07-29T07:38:32Z</cp:lastPrinted>
  <dcterms:created xsi:type="dcterms:W3CDTF">2011-12-08T13:35:55Z</dcterms:created>
  <dcterms:modified xsi:type="dcterms:W3CDTF">2026-07-29T07:38:50Z</dcterms:modified>
</cp:coreProperties>
</file>