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1670"/>
  </bookViews>
  <sheets>
    <sheet name="Лист2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2" l="1"/>
  <c r="L8" i="2"/>
  <c r="O8" i="2" s="1"/>
  <c r="O9" i="2" s="1"/>
  <c r="K8" i="2"/>
  <c r="K9" i="2" s="1"/>
  <c r="I8" i="2"/>
  <c r="I9" i="2" s="1"/>
  <c r="G8" i="2"/>
  <c r="M8" i="2" l="1"/>
  <c r="N8" i="2" s="1"/>
</calcChain>
</file>

<file path=xl/sharedStrings.xml><?xml version="1.0" encoding="utf-8"?>
<sst xmlns="http://schemas.openxmlformats.org/spreadsheetml/2006/main" count="29" uniqueCount="26">
  <si>
    <t>Основные характеристики объекта закупки</t>
  </si>
  <si>
    <t>Согласно техническому заданию</t>
  </si>
  <si>
    <t xml:space="preserve">Цена за ед товара, метод сопостовимых рыночных цен </t>
  </si>
  <si>
    <t>Расчет НМЦК</t>
  </si>
  <si>
    <t>№</t>
  </si>
  <si>
    <t>Наименование товара, услуги (работы)</t>
  </si>
  <si>
    <t>Единица</t>
  </si>
  <si>
    <t>Кол-во</t>
  </si>
  <si>
    <t>Средняя цена в руб.ед</t>
  </si>
  <si>
    <t>Средняя квадратичное отклонение</t>
  </si>
  <si>
    <t>Коэффициент вариации</t>
  </si>
  <si>
    <t xml:space="preserve">Сумма средняя в руб </t>
  </si>
  <si>
    <t>измерения</t>
  </si>
  <si>
    <t>Цена в руб. ед.</t>
  </si>
  <si>
    <t>Сумма в руб</t>
  </si>
  <si>
    <t>Цена в руб. ед</t>
  </si>
  <si>
    <t xml:space="preserve">Используемый метод определения НМЦК с обоснованием:
</t>
  </si>
  <si>
    <t>шт</t>
  </si>
  <si>
    <t xml:space="preserve">Примечание: В стоимость на выполнение работ (услуг), товара  включены все затраты организации, в том числе , связанные с исполнением договора согласно техническому заданию и проекту договора, в том числе  расходы на доставку, разгрузку и разнос по помещениям. </t>
  </si>
  <si>
    <t>Обоснование начальной (максимальной) цены Договора
на поставку самоспасателей</t>
  </si>
  <si>
    <t xml:space="preserve">Источник  1                                                                      </t>
  </si>
  <si>
    <t xml:space="preserve">Источник  2      </t>
  </si>
  <si>
    <r>
      <t xml:space="preserve">Дата подготовки обоснования НМЦК: </t>
    </r>
    <r>
      <rPr>
        <u/>
        <sz val="10"/>
        <rFont val="Times New Roman"/>
        <family val="1"/>
        <charset val="204"/>
      </rPr>
      <t xml:space="preserve"> 20.07.2026 г.</t>
    </r>
  </si>
  <si>
    <t xml:space="preserve">Самоспасатель универсальный фильтрующий </t>
  </si>
  <si>
    <t xml:space="preserve">Источник  3                                                </t>
  </si>
  <si>
    <t>На основании проведенного анализа рынка  НМЦК/НМЦ определена 298346,40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</si>
</sst>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0" fillId="0" borderId="3" xfId="0" applyBorder="1"/>
    <xf numFmtId="0" fontId="4" fillId="0" borderId="3" xfId="0" applyFont="1" applyBorder="1" applyAlignment="1">
      <alignment wrapText="1"/>
    </xf>
    <xf numFmtId="2" fontId="4" fillId="0" borderId="3" xfId="0" applyNumberFormat="1" applyFont="1" applyBorder="1" applyAlignment="1">
      <alignment wrapText="1"/>
    </xf>
    <xf numFmtId="2" fontId="7" fillId="0" borderId="3" xfId="0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top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vertical="center" wrapText="1"/>
    </xf>
    <xf numFmtId="2" fontId="4" fillId="0" borderId="6" xfId="0" applyNumberFormat="1" applyFont="1" applyBorder="1" applyAlignment="1">
      <alignment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W12" sqref="W12"/>
    </sheetView>
  </sheetViews>
  <sheetFormatPr defaultRowHeight="15" x14ac:dyDescent="0.25"/>
  <cols>
    <col min="1" max="1" width="13.7109375" customWidth="1"/>
    <col min="3" max="3" width="22.42578125" customWidth="1"/>
    <col min="5" max="5" width="7" customWidth="1"/>
    <col min="6" max="7" width="9.42578125" customWidth="1"/>
    <col min="8" max="10" width="9.5703125" customWidth="1"/>
    <col min="11" max="11" width="9.42578125" customWidth="1"/>
    <col min="13" max="13" width="11.5703125" customWidth="1"/>
    <col min="14" max="14" width="10.85546875" customWidth="1"/>
    <col min="15" max="15" width="11.5703125" customWidth="1"/>
  </cols>
  <sheetData>
    <row r="1" spans="1:15" x14ac:dyDescent="0.25">
      <c r="A1" s="1"/>
      <c r="B1" s="1"/>
      <c r="C1" s="1"/>
      <c r="D1" s="1"/>
      <c r="E1" s="2"/>
      <c r="F1" s="2"/>
      <c r="G1" s="2"/>
      <c r="H1" s="2"/>
      <c r="I1" s="2"/>
      <c r="J1" s="2"/>
    </row>
    <row r="2" spans="1:15" ht="12" customHeight="1" x14ac:dyDescent="0.25">
      <c r="A2" s="1"/>
      <c r="B2" s="1"/>
      <c r="C2" s="1"/>
      <c r="D2" s="1"/>
      <c r="E2" s="3"/>
      <c r="F2" s="3"/>
      <c r="G2" s="4"/>
      <c r="H2" s="4"/>
      <c r="I2" s="3"/>
      <c r="J2" s="3"/>
    </row>
    <row r="3" spans="1:15" ht="31.5" customHeight="1" x14ac:dyDescent="0.25">
      <c r="A3" s="38" t="s">
        <v>19</v>
      </c>
      <c r="B3" s="38"/>
      <c r="C3" s="38"/>
      <c r="D3" s="38"/>
      <c r="E3" s="38"/>
      <c r="F3" s="38"/>
      <c r="G3" s="38"/>
      <c r="H3" s="38"/>
      <c r="I3" s="38"/>
      <c r="J3" s="38"/>
    </row>
    <row r="4" spans="1:15" ht="51.75" x14ac:dyDescent="0.25">
      <c r="A4" s="5" t="s">
        <v>0</v>
      </c>
      <c r="B4" s="39" t="s">
        <v>1</v>
      </c>
      <c r="C4" s="40"/>
      <c r="D4" s="40"/>
      <c r="E4" s="40"/>
      <c r="F4" s="40"/>
      <c r="G4" s="40"/>
      <c r="H4" s="40"/>
      <c r="I4" s="40"/>
      <c r="J4" s="40"/>
    </row>
    <row r="5" spans="1:15" ht="76.5" x14ac:dyDescent="0.25">
      <c r="A5" s="6" t="s">
        <v>16</v>
      </c>
      <c r="B5" s="39" t="s">
        <v>2</v>
      </c>
      <c r="C5" s="40"/>
      <c r="D5" s="40"/>
      <c r="E5" s="40"/>
      <c r="F5" s="40"/>
      <c r="G5" s="40"/>
      <c r="H5" s="40"/>
      <c r="I5" s="40"/>
      <c r="J5" s="40"/>
    </row>
    <row r="6" spans="1:15" ht="27" customHeight="1" x14ac:dyDescent="0.25">
      <c r="A6" s="41" t="s">
        <v>3</v>
      </c>
      <c r="B6" s="44" t="s">
        <v>4</v>
      </c>
      <c r="C6" s="44" t="s">
        <v>5</v>
      </c>
      <c r="D6" s="7" t="s">
        <v>6</v>
      </c>
      <c r="E6" s="46" t="s">
        <v>7</v>
      </c>
      <c r="F6" s="48" t="s">
        <v>20</v>
      </c>
      <c r="G6" s="49"/>
      <c r="H6" s="50" t="s">
        <v>21</v>
      </c>
      <c r="I6" s="49"/>
      <c r="J6" s="50" t="s">
        <v>24</v>
      </c>
      <c r="K6" s="49"/>
      <c r="L6" s="30" t="s">
        <v>8</v>
      </c>
      <c r="M6" s="32" t="s">
        <v>9</v>
      </c>
      <c r="N6" s="32" t="s">
        <v>10</v>
      </c>
      <c r="O6" s="30" t="s">
        <v>11</v>
      </c>
    </row>
    <row r="7" spans="1:15" ht="25.5" x14ac:dyDescent="0.25">
      <c r="A7" s="42"/>
      <c r="B7" s="45"/>
      <c r="C7" s="45"/>
      <c r="D7" s="23" t="s">
        <v>12</v>
      </c>
      <c r="E7" s="47"/>
      <c r="F7" s="8" t="s">
        <v>13</v>
      </c>
      <c r="G7" s="8" t="s">
        <v>14</v>
      </c>
      <c r="H7" s="8" t="s">
        <v>15</v>
      </c>
      <c r="I7" s="8" t="s">
        <v>14</v>
      </c>
      <c r="J7" s="27" t="s">
        <v>15</v>
      </c>
      <c r="K7" s="27" t="s">
        <v>14</v>
      </c>
      <c r="L7" s="31"/>
      <c r="M7" s="33"/>
      <c r="N7" s="33"/>
      <c r="O7" s="31"/>
    </row>
    <row r="8" spans="1:15" ht="45" x14ac:dyDescent="0.25">
      <c r="A8" s="42"/>
      <c r="B8" s="28">
        <v>1</v>
      </c>
      <c r="C8" s="25" t="s">
        <v>23</v>
      </c>
      <c r="D8" s="24" t="s">
        <v>17</v>
      </c>
      <c r="E8" s="24">
        <v>80</v>
      </c>
      <c r="F8" s="26">
        <v>3518</v>
      </c>
      <c r="G8" s="8">
        <f>F8*E8</f>
        <v>281440</v>
      </c>
      <c r="H8" s="26">
        <v>4520</v>
      </c>
      <c r="I8" s="8">
        <f>H8*E8</f>
        <v>361600</v>
      </c>
      <c r="J8" s="26">
        <v>3150</v>
      </c>
      <c r="K8" s="8">
        <f>J8*E8</f>
        <v>252000</v>
      </c>
      <c r="L8" s="27">
        <f>(ROUND((((F8+H8+J8)/3)*100),0)/100)</f>
        <v>3729.33</v>
      </c>
      <c r="M8" s="27">
        <f>SQRT(((SUM((POWER(F8-L8,2)),(POWER(H8-L8,2)),(POWER(J8-L8,2)))/2)))</f>
        <v>709.02844325880187</v>
      </c>
      <c r="N8" s="27">
        <f t="shared" ref="N8" si="0">M8/L8*100</f>
        <v>19.012220513035906</v>
      </c>
      <c r="O8" s="8">
        <f>(ROUND(((L8*E8)*100),0))/100</f>
        <v>298346.40000000002</v>
      </c>
    </row>
    <row r="9" spans="1:15" x14ac:dyDescent="0.25">
      <c r="A9" s="42"/>
      <c r="B9" s="28"/>
      <c r="C9" s="10"/>
      <c r="D9" s="11"/>
      <c r="E9" s="12"/>
      <c r="F9" s="9"/>
      <c r="G9" s="22">
        <f>SUM(G8:G8)</f>
        <v>281440</v>
      </c>
      <c r="H9" s="8"/>
      <c r="I9" s="22">
        <f>SUM(I8:I8)</f>
        <v>361600</v>
      </c>
      <c r="J9" s="22"/>
      <c r="K9" s="13">
        <f>SUM(K8:K8)</f>
        <v>252000</v>
      </c>
      <c r="L9" s="27"/>
      <c r="M9" s="14"/>
      <c r="N9" s="14"/>
      <c r="O9" s="15">
        <f>SUM(O8:O8)</f>
        <v>298346.40000000002</v>
      </c>
    </row>
    <row r="10" spans="1:15" x14ac:dyDescent="0.25">
      <c r="A10" s="42"/>
      <c r="B10" s="16"/>
      <c r="C10" s="17"/>
      <c r="D10" s="18"/>
      <c r="E10" s="19"/>
      <c r="F10" s="19"/>
      <c r="G10" s="9"/>
      <c r="H10" s="21"/>
      <c r="I10" s="20"/>
      <c r="J10" s="18"/>
    </row>
    <row r="11" spans="1:15" ht="29.45" customHeight="1" x14ac:dyDescent="0.25">
      <c r="A11" s="43"/>
      <c r="B11" s="34" t="s">
        <v>25</v>
      </c>
      <c r="C11" s="35"/>
      <c r="D11" s="35"/>
      <c r="E11" s="35"/>
      <c r="F11" s="35"/>
      <c r="G11" s="35"/>
      <c r="H11" s="35"/>
      <c r="I11" s="35"/>
      <c r="J11" s="35"/>
    </row>
    <row r="12" spans="1:15" x14ac:dyDescent="0.25">
      <c r="A12" s="36" t="s">
        <v>22</v>
      </c>
      <c r="B12" s="37"/>
      <c r="C12" s="37"/>
      <c r="D12" s="37"/>
      <c r="E12" s="37"/>
      <c r="F12" s="37"/>
      <c r="G12" s="37"/>
      <c r="H12" s="37"/>
      <c r="I12" s="37"/>
      <c r="J12" s="37"/>
    </row>
    <row r="13" spans="1:15" ht="54" customHeight="1" x14ac:dyDescent="0.25">
      <c r="A13" s="29" t="s">
        <v>18</v>
      </c>
      <c r="B13" s="29"/>
      <c r="C13" s="29"/>
      <c r="D13" s="29"/>
      <c r="E13" s="29"/>
      <c r="F13" s="29"/>
      <c r="G13" s="29"/>
      <c r="H13" s="29"/>
      <c r="I13" s="29"/>
      <c r="J13" s="29"/>
    </row>
  </sheetData>
  <mergeCells count="17">
    <mergeCell ref="A3:J3"/>
    <mergeCell ref="B4:J4"/>
    <mergeCell ref="B5:J5"/>
    <mergeCell ref="A6:A11"/>
    <mergeCell ref="B6:B7"/>
    <mergeCell ref="C6:C7"/>
    <mergeCell ref="E6:E7"/>
    <mergeCell ref="F6:G6"/>
    <mergeCell ref="H6:I6"/>
    <mergeCell ref="J6:K6"/>
    <mergeCell ref="A13:J13"/>
    <mergeCell ref="L6:L7"/>
    <mergeCell ref="M6:M7"/>
    <mergeCell ref="N6:N7"/>
    <mergeCell ref="O6:O7"/>
    <mergeCell ref="B11:J11"/>
    <mergeCell ref="A12:J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2026-09-28T13:38:57Z</dcterms:modified>
</cp:coreProperties>
</file>