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5975" windowWidth="15120" windowHeight="8010"/>
  </bookViews>
  <sheets>
    <sheet name="1" sheetId="3" r:id="rId1"/>
  </sheets>
  <calcPr calcId="162913" iterateDelta="1E-4" fullPrecision="0"/>
</workbook>
</file>

<file path=xl/calcChain.xml><?xml version="1.0" encoding="utf-8"?>
<calcChain xmlns="http://schemas.openxmlformats.org/spreadsheetml/2006/main">
  <c r="J4" i="3" l="1"/>
  <c r="H4" i="3"/>
  <c r="M4" i="3" s="1"/>
  <c r="M5" i="3" l="1"/>
  <c r="K4" i="3"/>
  <c r="L4" i="3" s="1"/>
</calcChain>
</file>

<file path=xl/sharedStrings.xml><?xml version="1.0" encoding="utf-8"?>
<sst xmlns="http://schemas.openxmlformats.org/spreadsheetml/2006/main" count="24" uniqueCount="22">
  <si>
    <t>№ п/п</t>
  </si>
  <si>
    <t>Наименование товара, работ, услуг</t>
  </si>
  <si>
    <t>Объем</t>
  </si>
  <si>
    <t>Ед.изм.</t>
  </si>
  <si>
    <t>Кол-во</t>
  </si>
  <si>
    <t>Цена за ед.изм.</t>
  </si>
  <si>
    <t>Совокупность значений</t>
  </si>
  <si>
    <t>Рыночная стоимость</t>
  </si>
  <si>
    <t>Кол-во знач.</t>
  </si>
  <si>
    <t>Сред.квадр.откл. σ=</t>
  </si>
  <si>
    <t>Коэфф вариации V=</t>
  </si>
  <si>
    <t>Средняя цена за единицу товара</t>
  </si>
  <si>
    <t>ИТОГО:</t>
  </si>
  <si>
    <t xml:space="preserve">Источник №1 (коммерческое предложение) </t>
  </si>
  <si>
    <t>Источник №2 (коммерческое предложен)</t>
  </si>
  <si>
    <t>Источник №3 (коммерческое предложение)</t>
  </si>
  <si>
    <t>штука</t>
  </si>
  <si>
    <t xml:space="preserve">Универсальный фильтрующий малогабаритный самоспасатель </t>
  </si>
  <si>
    <r>
      <t xml:space="preserve">Обоснование начальной (максимальной) цены контракта
 в соответствии с положениями  ст. 22 Федерального закона от 05.04.2013  № 44-ФЗ  
 «О контрактной системе в сфере закупок товаров, работ, услуг для обеспечения государственных и муниципальных нужд»
Начальная (максимальная) цена контракта (далее - НМЦК) определена Заказчиком методом сопоставимых рыночных цен (анализ рынка) по полученным коммерческим предложениям от потенциальных Поставщиков на  </t>
    </r>
    <r>
      <rPr>
        <b/>
        <sz val="11"/>
        <rFont val="Times New Roman"/>
        <family val="1"/>
        <charset val="204"/>
      </rPr>
      <t>Поставку универсального фильтрующего малогабаритного самоспасателя</t>
    </r>
  </si>
  <si>
    <t>обслуживания населения «Гармония» в Нурлатском муниципальном районе»</t>
  </si>
  <si>
    <t>Р.Г. Хисамутдинова</t>
  </si>
  <si>
    <t>Директор Государственного автономного учреждения социального обслуживания «Комплексного центра социального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</si>
</sst>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4" fillId="0" borderId="0" xfId="0" applyFont="1"/>
    <xf numFmtId="0" fontId="2" fillId="0" borderId="9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10" xfId="0" applyFont="1" applyBorder="1"/>
    <xf numFmtId="0" fontId="4" fillId="0" borderId="0" xfId="0" applyFont="1" applyBorder="1"/>
  </cellXfs>
  <cellStyles count="1">
    <cellStyle name="Обычный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A2" zoomScale="90" zoomScaleNormal="90" workbookViewId="0">
      <selection sqref="A1:M9"/>
    </sheetView>
  </sheetViews>
  <sheetFormatPr defaultRowHeight="15" x14ac:dyDescent="0.25"/>
  <cols>
    <col min="1" max="1" width="7.42578125" customWidth="1"/>
    <col min="2" max="2" width="26.28515625" customWidth="1"/>
    <col min="5" max="5" width="11.140625" customWidth="1"/>
    <col min="6" max="7" width="11.28515625" customWidth="1"/>
    <col min="8" max="8" width="11.85546875" customWidth="1"/>
    <col min="11" max="11" width="12" customWidth="1"/>
    <col min="12" max="12" width="18.85546875" customWidth="1"/>
    <col min="13" max="13" width="12.5703125" customWidth="1"/>
    <col min="15" max="15" width="30" customWidth="1"/>
  </cols>
  <sheetData>
    <row r="1" spans="1:15" ht="135.75" customHeight="1" thickBot="1" x14ac:dyDescent="0.3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5" ht="85.5" x14ac:dyDescent="0.25">
      <c r="A2" s="21" t="s">
        <v>0</v>
      </c>
      <c r="B2" s="23" t="s">
        <v>1</v>
      </c>
      <c r="C2" s="25" t="s">
        <v>2</v>
      </c>
      <c r="D2" s="23"/>
      <c r="E2" s="12" t="s">
        <v>13</v>
      </c>
      <c r="F2" s="12" t="s">
        <v>14</v>
      </c>
      <c r="G2" s="12" t="s">
        <v>15</v>
      </c>
      <c r="H2" s="26" t="s">
        <v>11</v>
      </c>
      <c r="I2" s="23" t="s">
        <v>8</v>
      </c>
      <c r="J2" s="23" t="s">
        <v>9</v>
      </c>
      <c r="K2" s="23" t="s">
        <v>10</v>
      </c>
      <c r="L2" s="23" t="s">
        <v>6</v>
      </c>
      <c r="M2" s="28" t="s">
        <v>7</v>
      </c>
    </row>
    <row r="3" spans="1:15" ht="28.5" x14ac:dyDescent="0.25">
      <c r="A3" s="22"/>
      <c r="B3" s="24"/>
      <c r="C3" s="1" t="s">
        <v>3</v>
      </c>
      <c r="D3" s="14" t="s">
        <v>4</v>
      </c>
      <c r="E3" s="13" t="s">
        <v>5</v>
      </c>
      <c r="F3" s="13" t="s">
        <v>5</v>
      </c>
      <c r="G3" s="13" t="s">
        <v>5</v>
      </c>
      <c r="H3" s="27"/>
      <c r="I3" s="24"/>
      <c r="J3" s="24"/>
      <c r="K3" s="24"/>
      <c r="L3" s="24"/>
      <c r="M3" s="26"/>
    </row>
    <row r="4" spans="1:15" ht="87" customHeight="1" x14ac:dyDescent="0.25">
      <c r="A4" s="8">
        <v>1</v>
      </c>
      <c r="B4" s="9" t="s">
        <v>17</v>
      </c>
      <c r="C4" s="3" t="s">
        <v>16</v>
      </c>
      <c r="D4" s="10">
        <v>20</v>
      </c>
      <c r="E4" s="6">
        <v>4989.8</v>
      </c>
      <c r="F4" s="7">
        <v>4992</v>
      </c>
      <c r="G4" s="7">
        <v>4995</v>
      </c>
      <c r="H4" s="11">
        <f t="shared" ref="H4" si="0">AVERAGE(E4,F4,G4)</f>
        <v>4992.2700000000004</v>
      </c>
      <c r="I4" s="2">
        <v>3</v>
      </c>
      <c r="J4" s="2">
        <f t="shared" ref="J4" si="1">STDEV(E4,F4,G4)</f>
        <v>2.6102362600601698</v>
      </c>
      <c r="K4" s="2">
        <f t="shared" ref="K4" si="2">J4/H4*100</f>
        <v>5.22855586749148E-2</v>
      </c>
      <c r="L4" s="2" t="str">
        <f t="shared" ref="L4" si="3">IF(K4&lt;33,"ОДНОРОДНЫЕ","НЕОДНОРОДНЫЕ")</f>
        <v>ОДНОРОДНЫЕ</v>
      </c>
      <c r="M4" s="4">
        <f>D4*H4</f>
        <v>99845.4</v>
      </c>
    </row>
    <row r="5" spans="1:15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  <c r="M5" s="5">
        <f>SUM(M4:M4)</f>
        <v>99845.4</v>
      </c>
      <c r="O5" s="15"/>
    </row>
    <row r="7" spans="1:15" s="29" customFormat="1" ht="15.75" customHeight="1" x14ac:dyDescent="0.25">
      <c r="B7" s="31" t="s">
        <v>21</v>
      </c>
      <c r="C7" s="30"/>
      <c r="D7" s="30"/>
    </row>
    <row r="8" spans="1:15" s="16" customFormat="1" x14ac:dyDescent="0.25">
      <c r="B8" s="16" t="s">
        <v>19</v>
      </c>
      <c r="K8" s="32"/>
      <c r="L8" s="33" t="s">
        <v>20</v>
      </c>
    </row>
  </sheetData>
  <mergeCells count="11">
    <mergeCell ref="A5:L5"/>
    <mergeCell ref="A1:M1"/>
    <mergeCell ref="A2:A3"/>
    <mergeCell ref="B2:B3"/>
    <mergeCell ref="C2:D2"/>
    <mergeCell ref="H2:H3"/>
    <mergeCell ref="I2:I3"/>
    <mergeCell ref="J2:J3"/>
    <mergeCell ref="K2:K3"/>
    <mergeCell ref="L2:L3"/>
    <mergeCell ref="M2:M3"/>
  </mergeCells>
  <conditionalFormatting sqref="L4">
    <cfRule type="containsText" dxfId="5" priority="4" operator="containsText" text="НЕ">
      <formula>NOT(ISERROR(SEARCH("НЕ",L4)))</formula>
    </cfRule>
    <cfRule type="containsText" dxfId="4" priority="5" operator="containsText" text="ОДНОРОДНЫЕ">
      <formula>NOT(ISERROR(SEARCH("ОДНОРОДНЫЕ",L4)))</formula>
    </cfRule>
    <cfRule type="containsText" dxfId="3" priority="6" operator="containsText" text="НЕОДНОРОДНЫЕ">
      <formula>NOT(ISERROR(SEARCH("НЕОДНОРОДНЫЕ",L4)))</formula>
    </cfRule>
  </conditionalFormatting>
  <conditionalFormatting sqref="L4">
    <cfRule type="containsText" dxfId="2" priority="1" operator="containsText" text="НЕОДНОРОДНЫЕ">
      <formula>NOT(ISERROR(SEARCH("НЕОДНОРОДНЫЕ",L4)))</formula>
    </cfRule>
    <cfRule type="containsText" dxfId="1" priority="2" operator="containsText" text="ОДНОРОДНЫЕ">
      <formula>NOT(ISERROR(SEARCH("ОДНОРОДНЫЕ",L4)))</formula>
    </cfRule>
    <cfRule type="containsText" dxfId="0" priority="3" operator="containsText" text="НЕОДНОРОДНЫЕ">
      <formula>NOT(ISERROR(SEARCH("НЕОДНОРОДНЫЕ",L4)))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2014-08-14T13:53:26Z</cp:lastPrinted>
  <dcterms:created xsi:type="dcterms:W3CDTF">2006-09-28T05:33:49Z</dcterms:created>
  <dcterms:modified xsi:type="dcterms:W3CDTF">2026-10-05T07:28:06Z</dcterms:modified>
</cp:coreProperties>
</file>