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Аппарат\Контрольно-ревизионное управление\ОЦиМ\Общая\Лоты\КП\КП_2027\Калинин\036473 Поставка держателей предфильтра и масок панорамных полнолицевых\"/>
    </mc:Choice>
  </mc:AlternateContent>
  <xr:revisionPtr revIDLastSave="0" documentId="13_ncr:1_{271F27AA-5A71-463B-A30C-9C1492E97BCA}" xr6:coauthVersionLast="36" xr6:coauthVersionMax="36" xr10:uidLastSave="{00000000-0000-0000-0000-000000000000}"/>
  <bookViews>
    <workbookView xWindow="0" yWindow="0" windowWidth="17895" windowHeight="8925" xr2:uid="{00000000-000D-0000-FFFF-FFFF00000000}"/>
  </bookViews>
  <sheets>
    <sheet name="Расчет" sheetId="1" r:id="rId1"/>
  </sheets>
  <definedNames>
    <definedName name="_xlnm._FilterDatabase" localSheetId="0" hidden="1">Расчет!$A$20:$M$26</definedName>
  </definedNames>
  <calcPr calcId="191029" fullPrecision="0"/>
</workbook>
</file>

<file path=xl/calcChain.xml><?xml version="1.0" encoding="utf-8"?>
<calcChain xmlns="http://schemas.openxmlformats.org/spreadsheetml/2006/main">
  <c r="J21" i="1" l="1"/>
  <c r="K22" i="1" l="1"/>
  <c r="K23" i="1" l="1"/>
  <c r="K24" i="1" s="1"/>
  <c r="E10" i="1" l="1"/>
</calcChain>
</file>

<file path=xl/sharedStrings.xml><?xml version="1.0" encoding="utf-8"?>
<sst xmlns="http://schemas.openxmlformats.org/spreadsheetml/2006/main" count="52" uniqueCount="46">
  <si>
    <t>РАСЧЕТ</t>
  </si>
  <si>
    <t>Предмет договора</t>
  </si>
  <si>
    <t>Основные характеристики объекта закупки</t>
  </si>
  <si>
    <t>В соответствии с ТЗ</t>
  </si>
  <si>
    <t>Согласно таблице, указанной ниже</t>
  </si>
  <si>
    <t>№ п/п</t>
  </si>
  <si>
    <t>Информация от поставщика (подрядчиков, исполнителей) о предлагаемых идентичных (однородных) товарах (работах, услугах)</t>
  </si>
  <si>
    <t>Наименование товара (работы, услуги)</t>
  </si>
  <si>
    <t>Ед.изм</t>
  </si>
  <si>
    <t>Дата сбора данных</t>
  </si>
  <si>
    <t>Срок действия цен</t>
  </si>
  <si>
    <t>Ф.И.О. и должность лица, получившего указанные сведения:</t>
  </si>
  <si>
    <t>№3</t>
  </si>
  <si>
    <t>Номер позиции</t>
  </si>
  <si>
    <t>Штука</t>
  </si>
  <si>
    <t>№1</t>
  </si>
  <si>
    <t>№2</t>
  </si>
  <si>
    <t>Поставщик 2</t>
  </si>
  <si>
    <t>Поставщик 3</t>
  </si>
  <si>
    <t>Поставщик 1</t>
  </si>
  <si>
    <t>Расчет суммы цен единиц товаров с обоснованием</t>
  </si>
  <si>
    <t>формирования максимального значения цены договора</t>
  </si>
  <si>
    <t>Используемый метод определения максимального значения цены договора с обоснованием</t>
  </si>
  <si>
    <t xml:space="preserve">Определение суммы цен единиц товаров
</t>
  </si>
  <si>
    <t>(в соответствии с Распоряжением Правительства Москвы №242-РП от 16.05.2014 года)</t>
  </si>
  <si>
    <t>Характеристики товара (работы, услуги)</t>
  </si>
  <si>
    <t>Специалист. А.А.Калинин</t>
  </si>
  <si>
    <t>В соответствии с Техническим заданием</t>
  </si>
  <si>
    <t>Информация по договору</t>
  </si>
  <si>
    <t>Приложение к Протоколу МЗЦД</t>
  </si>
  <si>
    <t>методом сопоставимых рыночных цен (анализ рынка) и методом анализа цен, содержащихся в реестре контрактов, заключенных по итогам осуществления закупок</t>
  </si>
  <si>
    <t>Метод сопоставимых рыночных цен (анализ рынка) и методом анализа цен, содержащихся в реестре контрактов, заключенных по итогам осуществления закупок</t>
  </si>
  <si>
    <t>ИТОГО: Сумма цен единиц товаров, руб. с НДС 22%</t>
  </si>
  <si>
    <t>В т.ч. НДС 22%</t>
  </si>
  <si>
    <t>Цена, руб. с НДС 22%</t>
  </si>
  <si>
    <t>Сумма цен единиц товаров, руб. с НДС 22%</t>
  </si>
  <si>
    <t>Максимальное значение цены договора, руб. с НДС 22%</t>
  </si>
  <si>
    <t>Средняя цена за единицу товара, руб. с НДС 22%</t>
  </si>
  <si>
    <t>Цена за единицу товара с Копт., руб. с НДС 22%</t>
  </si>
  <si>
    <t>2023001944</t>
  </si>
  <si>
    <t>2024001865</t>
  </si>
  <si>
    <t>Маска панорамная полнолицевая</t>
  </si>
  <si>
    <t>Договор № УЛ-2025-12-248 * К.инфл (1,0205)</t>
  </si>
  <si>
    <t>Дата составления: 17.06.2025</t>
  </si>
  <si>
    <t xml:space="preserve"> 30.09.2027</t>
  </si>
  <si>
    <t>Поставка масок панорамных полнолицевых для нужд АО "Мосводоканал" в 2027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</si>
</sst>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[Red]#,##0.00"/>
    <numFmt numFmtId="165" formatCode="_-* #,##0.00_-;\-* #,##0.00_-;_-* &quot;-&quot;??_-;_-@_-"/>
  </numFmts>
  <fonts count="25" x14ac:knownFonts="1">
    <font>
      <sz val="11"/>
      <color theme="1"/>
      <name val="Calibri"/>
      <family val="2"/>
      <charset val="204"/>
      <scheme val="minor"/>
    </font>
    <font>
      <sz val="16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rgb="FF9C6500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1"/>
      <color rgb="FF9C5700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75">
    <xf numFmtId="0" fontId="0" fillId="0" borderId="0"/>
    <xf numFmtId="0" fontId="5" fillId="0" borderId="0" applyNumberFormat="0" applyFill="0" applyBorder="0" applyAlignment="0" applyProtection="0"/>
    <xf numFmtId="0" fontId="6" fillId="0" borderId="10" applyNumberFormat="0" applyFill="0" applyAlignment="0" applyProtection="0"/>
    <xf numFmtId="0" fontId="7" fillId="0" borderId="11" applyNumberFormat="0" applyFill="0" applyAlignment="0" applyProtection="0"/>
    <xf numFmtId="0" fontId="8" fillId="0" borderId="12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7" borderId="13" applyNumberFormat="0" applyAlignment="0" applyProtection="0"/>
    <xf numFmtId="0" fontId="12" fillId="8" borderId="14" applyNumberFormat="0" applyAlignment="0" applyProtection="0"/>
    <xf numFmtId="0" fontId="13" fillId="8" borderId="13" applyNumberFormat="0" applyAlignment="0" applyProtection="0"/>
    <xf numFmtId="0" fontId="14" fillId="0" borderId="15" applyNumberFormat="0" applyFill="0" applyAlignment="0" applyProtection="0"/>
    <xf numFmtId="0" fontId="15" fillId="9" borderId="16" applyNumberFormat="0" applyAlignment="0" applyProtection="0"/>
    <xf numFmtId="0" fontId="16" fillId="0" borderId="0" applyNumberFormat="0" applyFill="0" applyBorder="0" applyAlignment="0" applyProtection="0"/>
    <xf numFmtId="0" fontId="4" fillId="10" borderId="17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18" applyNumberFormat="0" applyFill="0" applyAlignment="0" applyProtection="0"/>
    <xf numFmtId="0" fontId="19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19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19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19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19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19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0" fillId="0" borderId="0"/>
    <xf numFmtId="0" fontId="4" fillId="0" borderId="0"/>
    <xf numFmtId="0" fontId="21" fillId="6" borderId="0" applyNumberFormat="0" applyBorder="0" applyAlignment="0" applyProtection="0"/>
    <xf numFmtId="0" fontId="19" fillId="14" borderId="0" applyNumberFormat="0" applyBorder="0" applyAlignment="0" applyProtection="0"/>
    <xf numFmtId="0" fontId="19" fillId="18" borderId="0" applyNumberFormat="0" applyBorder="0" applyAlignment="0" applyProtection="0"/>
    <xf numFmtId="0" fontId="19" fillId="22" borderId="0" applyNumberFormat="0" applyBorder="0" applyAlignment="0" applyProtection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19" fillId="34" borderId="0" applyNumberFormat="0" applyBorder="0" applyAlignment="0" applyProtection="0"/>
    <xf numFmtId="0" fontId="23" fillId="6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4" borderId="0" applyNumberFormat="0" applyBorder="0" applyAlignment="0" applyProtection="0"/>
    <xf numFmtId="0" fontId="24" fillId="0" borderId="0"/>
    <xf numFmtId="0" fontId="4" fillId="0" borderId="0"/>
    <xf numFmtId="165" fontId="4" fillId="0" borderId="0" applyFont="0" applyFill="0" applyBorder="0" applyAlignment="0" applyProtection="0"/>
    <xf numFmtId="0" fontId="4" fillId="10" borderId="17" applyNumberFormat="0" applyFont="0" applyAlignment="0" applyProtection="0"/>
    <xf numFmtId="0" fontId="20" fillId="0" borderId="0"/>
    <xf numFmtId="0" fontId="4" fillId="10" borderId="17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</cellStyleXfs>
  <cellXfs count="69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8" xfId="0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4" fontId="1" fillId="3" borderId="7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2" fillId="0" borderId="1" xfId="0" applyNumberFormat="1" applyFont="1" applyFill="1" applyBorder="1" applyAlignment="1">
      <alignment horizontal="center" vertical="center" wrapText="1"/>
    </xf>
    <xf numFmtId="0" fontId="22" fillId="3" borderId="1" xfId="0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" fontId="2" fillId="0" borderId="19" xfId="0" applyNumberFormat="1" applyFont="1" applyFill="1" applyBorder="1" applyAlignment="1">
      <alignment horizontal="center" vertical="center" wrapText="1"/>
    </xf>
    <xf numFmtId="4" fontId="2" fillId="2" borderId="0" xfId="0" applyNumberFormat="1" applyFont="1" applyFill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right"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164" fontId="3" fillId="0" borderId="5" xfId="0" applyNumberFormat="1" applyFont="1" applyFill="1" applyBorder="1" applyAlignment="1">
      <alignment horizontal="left" vertical="center" wrapText="1"/>
    </xf>
    <xf numFmtId="164" fontId="3" fillId="0" borderId="6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" fontId="3" fillId="2" borderId="8" xfId="0" applyNumberFormat="1" applyFont="1" applyFill="1" applyBorder="1" applyAlignment="1">
      <alignment vertical="center" wrapText="1"/>
    </xf>
  </cellXfs>
  <cellStyles count="75">
    <cellStyle name="20% — акцент1" xfId="18" builtinId="30" customBuiltin="1"/>
    <cellStyle name="20% — акцент1 2" xfId="57" xr:uid="{00000000-0005-0000-0000-000033000000}"/>
    <cellStyle name="20% — акцент2" xfId="21" builtinId="34" customBuiltin="1"/>
    <cellStyle name="20% — акцент2 2" xfId="60" xr:uid="{00000000-0005-0000-0000-000034000000}"/>
    <cellStyle name="20% — акцент3" xfId="24" builtinId="38" customBuiltin="1"/>
    <cellStyle name="20% — акцент3 2" xfId="63" xr:uid="{00000000-0005-0000-0000-000035000000}"/>
    <cellStyle name="20% — акцент4" xfId="27" builtinId="42" customBuiltin="1"/>
    <cellStyle name="20% — акцент4 2" xfId="66" xr:uid="{00000000-0005-0000-0000-000036000000}"/>
    <cellStyle name="20% — акцент5" xfId="30" builtinId="46" customBuiltin="1"/>
    <cellStyle name="20% — акцент5 2" xfId="69" xr:uid="{00000000-0005-0000-0000-000037000000}"/>
    <cellStyle name="20% — акцент6" xfId="33" builtinId="50" customBuiltin="1"/>
    <cellStyle name="20% — акцент6 2" xfId="72" xr:uid="{00000000-0005-0000-0000-000038000000}"/>
    <cellStyle name="40% — акцент1" xfId="19" builtinId="31" customBuiltin="1"/>
    <cellStyle name="40% — акцент1 2" xfId="58" xr:uid="{00000000-0005-0000-0000-000039000000}"/>
    <cellStyle name="40% — акцент2" xfId="22" builtinId="35" customBuiltin="1"/>
    <cellStyle name="40% — акцент2 2" xfId="61" xr:uid="{00000000-0005-0000-0000-00003A000000}"/>
    <cellStyle name="40% — акцент3" xfId="25" builtinId="39" customBuiltin="1"/>
    <cellStyle name="40% — акцент3 2" xfId="64" xr:uid="{00000000-0005-0000-0000-00003B000000}"/>
    <cellStyle name="40% — акцент4" xfId="28" builtinId="43" customBuiltin="1"/>
    <cellStyle name="40% — акцент4 2" xfId="67" xr:uid="{00000000-0005-0000-0000-00003C000000}"/>
    <cellStyle name="40% — акцент5" xfId="31" builtinId="47" customBuiltin="1"/>
    <cellStyle name="40% — акцент5 2" xfId="70" xr:uid="{00000000-0005-0000-0000-00003D000000}"/>
    <cellStyle name="40% — акцент6" xfId="34" builtinId="51" customBuiltin="1"/>
    <cellStyle name="40% — акцент6 2" xfId="73" xr:uid="{00000000-0005-0000-0000-00003E000000}"/>
    <cellStyle name="60% — акцент1" xfId="45" builtinId="32" customBuiltin="1"/>
    <cellStyle name="60% — акцент1 2" xfId="38" xr:uid="{00000000-0005-0000-0000-00002F000000}"/>
    <cellStyle name="60% — акцент1 2 2" xfId="59" xr:uid="{00000000-0005-0000-0000-00003F000000}"/>
    <cellStyle name="60% — акцент2" xfId="46" builtinId="36" customBuiltin="1"/>
    <cellStyle name="60% — акцент2 2" xfId="39" xr:uid="{00000000-0005-0000-0000-000030000000}"/>
    <cellStyle name="60% — акцент2 2 2" xfId="62" xr:uid="{00000000-0005-0000-0000-000040000000}"/>
    <cellStyle name="60% — акцент3" xfId="47" builtinId="40" customBuiltin="1"/>
    <cellStyle name="60% — акцент3 2" xfId="40" xr:uid="{00000000-0005-0000-0000-000031000000}"/>
    <cellStyle name="60% — акцент3 2 2" xfId="65" xr:uid="{00000000-0005-0000-0000-000041000000}"/>
    <cellStyle name="60% — акцент4" xfId="48" builtinId="44" customBuiltin="1"/>
    <cellStyle name="60% — акцент4 2" xfId="41" xr:uid="{00000000-0005-0000-0000-000032000000}"/>
    <cellStyle name="60% — акцент4 2 2" xfId="68" xr:uid="{00000000-0005-0000-0000-000042000000}"/>
    <cellStyle name="60% — акцент5" xfId="49" builtinId="48" customBuiltin="1"/>
    <cellStyle name="60% — акцент5 2" xfId="42" xr:uid="{00000000-0005-0000-0000-000033000000}"/>
    <cellStyle name="60% — акцент5 2 2" xfId="71" xr:uid="{00000000-0005-0000-0000-000043000000}"/>
    <cellStyle name="60% — акцент6" xfId="50" builtinId="52" customBuiltin="1"/>
    <cellStyle name="60% — акцент6 2" xfId="43" xr:uid="{00000000-0005-0000-0000-000034000000}"/>
    <cellStyle name="60% — акцент6 2 2" xfId="74" xr:uid="{00000000-0005-0000-0000-000044000000}"/>
    <cellStyle name="Акцент1" xfId="17" builtinId="29" customBuiltin="1"/>
    <cellStyle name="Акцент2" xfId="20" builtinId="33" customBuiltin="1"/>
    <cellStyle name="Акцент3" xfId="23" builtinId="37" customBuiltin="1"/>
    <cellStyle name="Акцент4" xfId="26" builtinId="41" customBuiltin="1"/>
    <cellStyle name="Акцент5" xfId="29" builtinId="45" customBuiltin="1"/>
    <cellStyle name="Акцент6" xfId="32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2" builtinId="23" customBuiltin="1"/>
    <cellStyle name="Название" xfId="1" builtinId="15" customBuiltin="1"/>
    <cellStyle name="Нейтральный" xfId="44" builtinId="28" customBuiltin="1"/>
    <cellStyle name="Нейтральный 2" xfId="37" xr:uid="{00000000-0005-0000-0000-000035000000}"/>
    <cellStyle name="Обычный" xfId="0" builtinId="0"/>
    <cellStyle name="Обычный 2" xfId="35" xr:uid="{00000000-0005-0000-0000-000036000000}"/>
    <cellStyle name="Обычный 2 2" xfId="55" xr:uid="{00000000-0005-0000-0000-00002F000000}"/>
    <cellStyle name="Обычный 2 3" xfId="52" xr:uid="{00000000-0005-0000-0000-00002F000000}"/>
    <cellStyle name="Обычный 3" xfId="36" xr:uid="{05B717EF-D79C-4C37-87EE-98AA67DF0BAF}"/>
    <cellStyle name="Обычный 4" xfId="51" xr:uid="{00000000-0005-0000-0000-00004A000000}"/>
    <cellStyle name="Плохой" xfId="7" builtinId="27" customBuiltin="1"/>
    <cellStyle name="Пояснение" xfId="15" builtinId="53" customBuiltin="1"/>
    <cellStyle name="Примечание" xfId="14" builtinId="10" customBuiltin="1"/>
    <cellStyle name="Примечание 2" xfId="54" xr:uid="{00000000-0005-0000-0000-000032000000}"/>
    <cellStyle name="Примечание 3" xfId="56" xr:uid="{00000000-0005-0000-0000-000045000000}"/>
    <cellStyle name="Связанная ячейка" xfId="11" builtinId="24" customBuiltin="1"/>
    <cellStyle name="Текст предупреждения" xfId="13" builtinId="11" customBuiltin="1"/>
    <cellStyle name="Финансовый 2" xfId="53" xr:uid="{00000000-0005-0000-0000-00004F000000}"/>
    <cellStyle name="Хороший" xfId="6" builtinId="26" customBuiltin="1"/>
  </cellStyles>
  <dxfs count="0"/>
  <tableStyles count="0" defaultTableStyle="TableStyleMedium2" defaultPivotStyle="PivotStyleLight16"/>
  <colors>
    <mruColors>
      <color rgb="FFFFFFCC"/>
      <color rgb="FF99FFCC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tabSelected="1" zoomScale="40" zoomScaleNormal="40" workbookViewId="0">
      <selection activeCell="M11" sqref="M11"/>
    </sheetView>
  </sheetViews>
  <sheetFormatPr defaultColWidth="64.5703125" defaultRowHeight="20.25" x14ac:dyDescent="0.25"/>
  <cols>
    <col min="1" max="1" width="11" style="2" customWidth="1"/>
    <col min="2" max="2" width="28.5703125" style="2" customWidth="1"/>
    <col min="3" max="3" width="70.140625" style="2" customWidth="1"/>
    <col min="4" max="4" width="70" style="13" customWidth="1"/>
    <col min="5" max="5" width="14.5703125" style="2" customWidth="1"/>
    <col min="6" max="6" width="38.42578125" style="20" customWidth="1"/>
    <col min="7" max="7" width="35.42578125" style="2" customWidth="1"/>
    <col min="8" max="8" width="40.42578125" style="2" customWidth="1"/>
    <col min="9" max="9" width="40.140625" style="2" customWidth="1"/>
    <col min="10" max="10" width="32.42578125" style="2" customWidth="1"/>
    <col min="11" max="11" width="33.28515625" style="2" customWidth="1"/>
    <col min="12" max="12" width="29.85546875" style="2" customWidth="1"/>
    <col min="13" max="13" width="29.85546875" style="37" customWidth="1"/>
    <col min="14" max="16384" width="64.5703125" style="2"/>
  </cols>
  <sheetData>
    <row r="1" spans="1:11" x14ac:dyDescent="0.25">
      <c r="A1" s="55" t="s">
        <v>29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3" spans="1:11" ht="22.9" customHeight="1" x14ac:dyDescent="0.25">
      <c r="A3" s="60" t="s">
        <v>0</v>
      </c>
      <c r="B3" s="60"/>
      <c r="C3" s="60"/>
      <c r="D3" s="60"/>
      <c r="E3" s="60"/>
      <c r="F3" s="60"/>
      <c r="G3" s="60"/>
      <c r="H3" s="60"/>
      <c r="I3" s="60"/>
      <c r="J3" s="61"/>
      <c r="K3" s="61"/>
    </row>
    <row r="4" spans="1:11" x14ac:dyDescent="0.25">
      <c r="A4" s="58" t="s">
        <v>21</v>
      </c>
      <c r="B4" s="58"/>
      <c r="C4" s="58"/>
      <c r="D4" s="58"/>
      <c r="E4" s="58"/>
      <c r="F4" s="58"/>
      <c r="G4" s="58"/>
      <c r="H4" s="58"/>
      <c r="I4" s="58"/>
      <c r="J4" s="59"/>
      <c r="K4" s="59"/>
    </row>
    <row r="6" spans="1:11" ht="49.9" customHeight="1" x14ac:dyDescent="0.25">
      <c r="A6" s="49" t="s">
        <v>1</v>
      </c>
      <c r="B6" s="50"/>
      <c r="C6" s="50"/>
      <c r="D6" s="51"/>
      <c r="E6" s="49" t="s">
        <v>45</v>
      </c>
      <c r="F6" s="50"/>
      <c r="G6" s="50"/>
      <c r="H6" s="50"/>
      <c r="I6" s="50"/>
      <c r="J6" s="56"/>
      <c r="K6" s="57"/>
    </row>
    <row r="7" spans="1:11" ht="33" customHeight="1" x14ac:dyDescent="0.25">
      <c r="A7" s="49" t="s">
        <v>2</v>
      </c>
      <c r="B7" s="50"/>
      <c r="C7" s="50"/>
      <c r="D7" s="51"/>
      <c r="E7" s="49" t="s">
        <v>3</v>
      </c>
      <c r="F7" s="50"/>
      <c r="G7" s="50"/>
      <c r="H7" s="50"/>
      <c r="I7" s="50"/>
      <c r="J7" s="56"/>
      <c r="K7" s="57"/>
    </row>
    <row r="8" spans="1:11" ht="48" customHeight="1" x14ac:dyDescent="0.25">
      <c r="A8" s="52" t="s">
        <v>22</v>
      </c>
      <c r="B8" s="53"/>
      <c r="C8" s="53"/>
      <c r="D8" s="54"/>
      <c r="E8" s="52" t="s">
        <v>31</v>
      </c>
      <c r="F8" s="53"/>
      <c r="G8" s="53"/>
      <c r="H8" s="53"/>
      <c r="I8" s="53"/>
      <c r="J8" s="62"/>
      <c r="K8" s="63"/>
    </row>
    <row r="9" spans="1:11" ht="37.15" customHeight="1" x14ac:dyDescent="0.25">
      <c r="A9" s="52" t="s">
        <v>36</v>
      </c>
      <c r="B9" s="53"/>
      <c r="C9" s="53"/>
      <c r="D9" s="54"/>
      <c r="E9" s="64">
        <v>10000000</v>
      </c>
      <c r="F9" s="65"/>
      <c r="G9" s="53"/>
      <c r="H9" s="53"/>
      <c r="I9" s="53"/>
      <c r="J9" s="62"/>
      <c r="K9" s="63"/>
    </row>
    <row r="10" spans="1:11" ht="37.15" customHeight="1" x14ac:dyDescent="0.25">
      <c r="A10" s="52" t="s">
        <v>35</v>
      </c>
      <c r="B10" s="53"/>
      <c r="C10" s="53"/>
      <c r="D10" s="54"/>
      <c r="E10" s="64">
        <f>K23*1</f>
        <v>36989.620000000003</v>
      </c>
      <c r="F10" s="65"/>
      <c r="G10" s="62"/>
      <c r="H10" s="62"/>
      <c r="I10" s="62"/>
      <c r="J10" s="62"/>
      <c r="K10" s="63"/>
    </row>
    <row r="11" spans="1:11" ht="41.45" customHeight="1" x14ac:dyDescent="0.25">
      <c r="A11" s="52" t="s">
        <v>20</v>
      </c>
      <c r="B11" s="53"/>
      <c r="C11" s="53"/>
      <c r="D11" s="54"/>
      <c r="E11" s="52" t="s">
        <v>4</v>
      </c>
      <c r="F11" s="53"/>
      <c r="G11" s="53"/>
      <c r="H11" s="53"/>
      <c r="I11" s="53"/>
      <c r="J11" s="62"/>
      <c r="K11" s="63"/>
    </row>
    <row r="12" spans="1:11" ht="20.25" customHeight="1" x14ac:dyDescent="0.25">
      <c r="A12" s="15"/>
      <c r="B12" s="15"/>
      <c r="C12" s="15"/>
      <c r="D12" s="15"/>
      <c r="E12" s="15"/>
      <c r="F12" s="19"/>
      <c r="G12" s="15"/>
      <c r="H12" s="15"/>
      <c r="I12" s="15"/>
      <c r="J12" s="15"/>
      <c r="K12" s="15"/>
    </row>
    <row r="13" spans="1:11" x14ac:dyDescent="0.25">
      <c r="A13" s="58" t="s">
        <v>23</v>
      </c>
      <c r="B13" s="58"/>
      <c r="C13" s="58"/>
      <c r="D13" s="58"/>
      <c r="E13" s="58"/>
      <c r="F13" s="58"/>
      <c r="G13" s="59"/>
      <c r="H13" s="59"/>
      <c r="I13" s="59"/>
      <c r="J13" s="59"/>
      <c r="K13" s="59"/>
    </row>
    <row r="14" spans="1:11" x14ac:dyDescent="0.25">
      <c r="A14" s="60" t="s">
        <v>30</v>
      </c>
      <c r="B14" s="60"/>
      <c r="C14" s="60"/>
      <c r="D14" s="60"/>
      <c r="E14" s="60"/>
      <c r="F14" s="60"/>
      <c r="G14" s="67"/>
      <c r="H14" s="67"/>
      <c r="I14" s="67"/>
      <c r="J14" s="67"/>
      <c r="K14" s="67"/>
    </row>
    <row r="15" spans="1:11" x14ac:dyDescent="0.25">
      <c r="A15" s="40" t="s">
        <v>24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</row>
    <row r="16" spans="1:11" ht="45.75" customHeight="1" x14ac:dyDescent="0.25">
      <c r="A16" s="41" t="s">
        <v>5</v>
      </c>
      <c r="B16" s="41" t="s">
        <v>6</v>
      </c>
      <c r="C16" s="41"/>
      <c r="D16" s="41"/>
      <c r="E16" s="41"/>
      <c r="F16" s="41"/>
      <c r="G16" s="41"/>
      <c r="H16" s="41"/>
      <c r="I16" s="41"/>
      <c r="J16" s="41"/>
      <c r="K16" s="41"/>
    </row>
    <row r="17" spans="1:13" ht="23.25" customHeight="1" x14ac:dyDescent="0.25">
      <c r="A17" s="41"/>
      <c r="B17" s="41" t="s">
        <v>13</v>
      </c>
      <c r="C17" s="41" t="s">
        <v>7</v>
      </c>
      <c r="D17" s="46" t="s">
        <v>25</v>
      </c>
      <c r="E17" s="42" t="s">
        <v>8</v>
      </c>
      <c r="F17" s="42" t="s">
        <v>28</v>
      </c>
      <c r="G17" s="41" t="s">
        <v>15</v>
      </c>
      <c r="H17" s="41" t="s">
        <v>16</v>
      </c>
      <c r="I17" s="42" t="s">
        <v>12</v>
      </c>
      <c r="J17" s="41" t="s">
        <v>37</v>
      </c>
      <c r="K17" s="41" t="s">
        <v>38</v>
      </c>
    </row>
    <row r="18" spans="1:13" x14ac:dyDescent="0.25">
      <c r="A18" s="41"/>
      <c r="B18" s="41"/>
      <c r="C18" s="41"/>
      <c r="D18" s="46"/>
      <c r="E18" s="45"/>
      <c r="F18" s="48"/>
      <c r="G18" s="66"/>
      <c r="H18" s="41"/>
      <c r="I18" s="48"/>
      <c r="J18" s="41"/>
      <c r="K18" s="41"/>
    </row>
    <row r="19" spans="1:13" ht="72.75" customHeight="1" x14ac:dyDescent="0.25">
      <c r="A19" s="41"/>
      <c r="B19" s="41"/>
      <c r="C19" s="41"/>
      <c r="D19" s="46"/>
      <c r="E19" s="45"/>
      <c r="F19" s="33" t="s">
        <v>42</v>
      </c>
      <c r="G19" s="18" t="s">
        <v>19</v>
      </c>
      <c r="H19" s="18" t="s">
        <v>17</v>
      </c>
      <c r="I19" s="3" t="s">
        <v>18</v>
      </c>
      <c r="J19" s="41"/>
      <c r="K19" s="41"/>
    </row>
    <row r="20" spans="1:13" ht="60.75" customHeight="1" x14ac:dyDescent="0.25">
      <c r="A20" s="42"/>
      <c r="B20" s="42"/>
      <c r="C20" s="42"/>
      <c r="D20" s="47"/>
      <c r="E20" s="45"/>
      <c r="F20" s="31" t="s">
        <v>34</v>
      </c>
      <c r="G20" s="31" t="s">
        <v>34</v>
      </c>
      <c r="H20" s="31" t="s">
        <v>34</v>
      </c>
      <c r="I20" s="31" t="s">
        <v>34</v>
      </c>
      <c r="J20" s="42"/>
      <c r="K20" s="42"/>
    </row>
    <row r="21" spans="1:13" s="30" customFormat="1" ht="60.75" customHeight="1" x14ac:dyDescent="0.25">
      <c r="A21" s="4">
        <v>1</v>
      </c>
      <c r="B21" s="28" t="s">
        <v>39</v>
      </c>
      <c r="C21" s="1" t="s">
        <v>41</v>
      </c>
      <c r="D21" s="14" t="s">
        <v>27</v>
      </c>
      <c r="E21" s="36" t="s">
        <v>14</v>
      </c>
      <c r="F21" s="23"/>
      <c r="G21" s="26">
        <v>34365</v>
      </c>
      <c r="H21" s="27">
        <v>35076</v>
      </c>
      <c r="I21" s="24">
        <v>35550</v>
      </c>
      <c r="J21" s="24">
        <f>AVERAGE(G21:I21)</f>
        <v>34997</v>
      </c>
      <c r="K21" s="5">
        <v>30703.34</v>
      </c>
      <c r="L21" s="39"/>
      <c r="M21" s="37"/>
    </row>
    <row r="22" spans="1:13" s="30" customFormat="1" ht="60.75" customHeight="1" x14ac:dyDescent="0.25">
      <c r="A22" s="4">
        <v>2</v>
      </c>
      <c r="B22" s="28" t="s">
        <v>40</v>
      </c>
      <c r="C22" s="29" t="s">
        <v>41</v>
      </c>
      <c r="D22" s="14" t="s">
        <v>27</v>
      </c>
      <c r="E22" s="36" t="s">
        <v>14</v>
      </c>
      <c r="F22" s="23">
        <v>6286.28</v>
      </c>
      <c r="G22" s="26"/>
      <c r="H22" s="27"/>
      <c r="I22" s="24"/>
      <c r="J22" s="24"/>
      <c r="K22" s="5">
        <f>MIN(F22:I22)</f>
        <v>6286.28</v>
      </c>
      <c r="L22" s="39"/>
      <c r="M22" s="37"/>
    </row>
    <row r="23" spans="1:13" ht="54.75" customHeight="1" x14ac:dyDescent="0.25">
      <c r="A23" s="6"/>
      <c r="B23" s="6"/>
      <c r="C23" s="16" t="s">
        <v>32</v>
      </c>
      <c r="D23" s="16"/>
      <c r="E23" s="7"/>
      <c r="F23" s="68"/>
      <c r="G23" s="25"/>
      <c r="H23" s="8"/>
      <c r="I23" s="8"/>
      <c r="J23" s="8"/>
      <c r="K23" s="38">
        <f>SUM(K21:K22)</f>
        <v>36989.620000000003</v>
      </c>
    </row>
    <row r="24" spans="1:13" s="12" customFormat="1" ht="54.75" customHeight="1" x14ac:dyDescent="0.25">
      <c r="A24" s="6"/>
      <c r="B24" s="6"/>
      <c r="C24" s="16" t="s">
        <v>33</v>
      </c>
      <c r="D24" s="16"/>
      <c r="E24" s="7"/>
      <c r="F24" s="7"/>
      <c r="G24" s="8"/>
      <c r="H24" s="35"/>
      <c r="I24" s="35"/>
      <c r="J24" s="8"/>
      <c r="K24" s="38">
        <f>K23/1.22*0.22</f>
        <v>6670.26</v>
      </c>
      <c r="M24" s="37"/>
    </row>
    <row r="25" spans="1:13" ht="47.25" customHeight="1" x14ac:dyDescent="0.25">
      <c r="A25" s="9"/>
      <c r="B25" s="9"/>
      <c r="C25" s="9" t="s">
        <v>9</v>
      </c>
      <c r="D25" s="9"/>
      <c r="E25" s="9"/>
      <c r="F25" s="17">
        <v>46190</v>
      </c>
      <c r="G25" s="17">
        <v>46178</v>
      </c>
      <c r="H25" s="17">
        <v>46178</v>
      </c>
      <c r="I25" s="17">
        <v>46178</v>
      </c>
      <c r="J25" s="10"/>
      <c r="K25" s="10"/>
      <c r="L25" s="34"/>
    </row>
    <row r="26" spans="1:13" ht="47.25" customHeight="1" x14ac:dyDescent="0.25">
      <c r="A26" s="9"/>
      <c r="B26" s="9"/>
      <c r="C26" s="9" t="s">
        <v>10</v>
      </c>
      <c r="D26" s="9"/>
      <c r="E26" s="9"/>
      <c r="F26" s="17">
        <v>46387</v>
      </c>
      <c r="G26" s="17">
        <v>46752</v>
      </c>
      <c r="H26" s="17" t="s">
        <v>44</v>
      </c>
      <c r="I26" s="17">
        <v>46326</v>
      </c>
      <c r="J26" s="10"/>
      <c r="K26" s="10"/>
      <c r="L26" s="34"/>
    </row>
    <row r="27" spans="1:13" x14ac:dyDescent="0.25">
      <c r="A27" s="43"/>
      <c r="B27" s="43"/>
      <c r="C27" s="43"/>
      <c r="D27" s="43"/>
      <c r="E27" s="43"/>
      <c r="F27" s="21"/>
      <c r="G27" s="11"/>
      <c r="H27" s="32"/>
      <c r="I27" s="11"/>
    </row>
    <row r="29" spans="1:13" x14ac:dyDescent="0.25">
      <c r="A29" s="43" t="s">
        <v>11</v>
      </c>
      <c r="B29" s="43"/>
      <c r="C29" s="43"/>
      <c r="D29" s="43"/>
      <c r="E29" s="43"/>
      <c r="F29" s="21"/>
      <c r="G29" s="11"/>
      <c r="H29" s="11"/>
      <c r="I29" s="11"/>
    </row>
    <row r="30" spans="1:13" x14ac:dyDescent="0.25">
      <c r="A30" s="43" t="s">
        <v>26</v>
      </c>
      <c r="B30" s="43"/>
      <c r="C30" s="43"/>
      <c r="D30" s="43"/>
      <c r="E30" s="43"/>
      <c r="F30" s="21"/>
      <c r="G30" s="11"/>
      <c r="H30" s="11"/>
      <c r="I30" s="11"/>
    </row>
    <row r="31" spans="1:13" x14ac:dyDescent="0.25">
      <c r="A31" s="44" t="s">
        <v>43</v>
      </c>
      <c r="B31" s="44"/>
      <c r="C31" s="44"/>
      <c r="D31" s="44"/>
      <c r="E31" s="44"/>
      <c r="F31" s="22"/>
      <c r="G31" s="11"/>
      <c r="H31" s="11"/>
      <c r="I31" s="11"/>
      <c r="J31" s="11"/>
      <c r="K31" s="11"/>
    </row>
  </sheetData>
  <autoFilter ref="A20:M26" xr:uid="{4FEE1FFB-A707-40F5-A8C2-FA0D09B0821D}"/>
  <mergeCells count="34">
    <mergeCell ref="A1:K1"/>
    <mergeCell ref="E7:K7"/>
    <mergeCell ref="J17:J20"/>
    <mergeCell ref="B16:K16"/>
    <mergeCell ref="E6:K6"/>
    <mergeCell ref="A4:K4"/>
    <mergeCell ref="A3:K3"/>
    <mergeCell ref="E8:K8"/>
    <mergeCell ref="E9:K9"/>
    <mergeCell ref="E11:K11"/>
    <mergeCell ref="I17:I18"/>
    <mergeCell ref="G17:G18"/>
    <mergeCell ref="A13:K13"/>
    <mergeCell ref="A14:K14"/>
    <mergeCell ref="E10:K10"/>
    <mergeCell ref="A6:D6"/>
    <mergeCell ref="A7:D7"/>
    <mergeCell ref="A8:D8"/>
    <mergeCell ref="A9:D9"/>
    <mergeCell ref="A10:D10"/>
    <mergeCell ref="A11:D11"/>
    <mergeCell ref="A15:K15"/>
    <mergeCell ref="K17:K20"/>
    <mergeCell ref="H17:H18"/>
    <mergeCell ref="A30:E30"/>
    <mergeCell ref="A31:E31"/>
    <mergeCell ref="A16:A20"/>
    <mergeCell ref="B17:B20"/>
    <mergeCell ref="C17:C20"/>
    <mergeCell ref="E17:E20"/>
    <mergeCell ref="A27:E27"/>
    <mergeCell ref="A29:E29"/>
    <mergeCell ref="D17:D20"/>
    <mergeCell ref="F17:F18"/>
  </mergeCells>
  <pageMargins left="0.7" right="0.7" top="0.75" bottom="0.75" header="0.3" footer="0.3"/>
  <pageSetup paperSize="9" orientation="portrait" r:id="rId1"/>
  <ignoredErrors>
    <ignoredError sqref="K22" emptyCellReferenc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Лукин Дмитрий Александрович</dc:creator>
  <cp:lastModifiedBy>Фоломеева Ольга Валерьевна</cp:lastModifiedBy>
  <dcterms:created xsi:type="dcterms:W3CDTF">2018-09-24T14:59:18Z</dcterms:created>
  <dcterms:modified xsi:type="dcterms:W3CDTF">2026-06-17T11:40:23Z</dcterms:modified>
</cp:coreProperties>
</file>